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147" documentId="120_S{2AC9BD13-BADA-5192-A53E-5A8FF88502F6}" xr6:coauthVersionLast="47" xr6:coauthVersionMax="47" xr10:uidLastSave="{22FC36B3-6E19-4590-9A70-9C17D320D19C}"/>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7" i="5"/>
  <c r="B18" i="5"/>
  <c r="B19" i="5"/>
  <c r="B20" i="5"/>
  <c r="B21" i="5"/>
  <c r="B22" i="5"/>
  <c r="B23" i="5"/>
  <c r="B24" i="5"/>
  <c r="B25" i="5"/>
  <c r="B26" i="5"/>
  <c r="B27" i="5"/>
  <c r="B28" i="5"/>
  <c r="B29" i="5"/>
  <c r="B30" i="5"/>
  <c r="B31" i="5"/>
  <c r="B32" i="5"/>
  <c r="G6" i="5"/>
  <c r="G7" i="5"/>
  <c r="G8" i="5"/>
  <c r="G9" i="5"/>
  <c r="G10" i="5"/>
  <c r="G11" i="5"/>
  <c r="G12" i="5"/>
  <c r="G13" i="5"/>
  <c r="G14" i="5"/>
  <c r="G15" i="5"/>
  <c r="G16" i="5"/>
  <c r="G17" i="5"/>
  <c r="G18" i="5"/>
  <c r="G19" i="5"/>
  <c r="G20" i="5"/>
  <c r="G21" i="5"/>
  <c r="G22" i="5"/>
  <c r="G23" i="5"/>
  <c r="G24" i="5"/>
  <c r="G25" i="5"/>
  <c r="G26" i="5"/>
  <c r="G27" i="5"/>
  <c r="G28" i="5"/>
  <c r="G29" i="5"/>
  <c r="G30" i="5"/>
  <c r="G31" i="5"/>
  <c r="G32" i="5"/>
  <c r="I6" i="5"/>
  <c r="I7" i="5"/>
  <c r="I8" i="5"/>
  <c r="I9" i="5"/>
  <c r="I10" i="5"/>
  <c r="I11" i="5"/>
  <c r="I12" i="5"/>
  <c r="I13" i="5"/>
  <c r="I14" i="5"/>
  <c r="I15" i="5"/>
  <c r="I16" i="5"/>
  <c r="I17" i="5"/>
  <c r="I18" i="5"/>
  <c r="I19" i="5"/>
  <c r="I20" i="5"/>
  <c r="I21" i="5"/>
  <c r="I22" i="5"/>
  <c r="I23" i="5"/>
  <c r="I24" i="5"/>
  <c r="I25" i="5"/>
  <c r="I26" i="5"/>
  <c r="I27" i="5"/>
  <c r="I28" i="5"/>
  <c r="I29" i="5"/>
  <c r="I30" i="5"/>
  <c r="I31" i="5"/>
  <c r="I32" i="5"/>
  <c r="J6" i="5"/>
  <c r="J7" i="5"/>
  <c r="J8" i="5"/>
  <c r="J9" i="5"/>
  <c r="J10" i="5"/>
  <c r="J11" i="5"/>
  <c r="J12" i="5"/>
  <c r="J13" i="5"/>
  <c r="J14" i="5"/>
  <c r="J15" i="5"/>
  <c r="J16" i="5"/>
  <c r="J17" i="5"/>
  <c r="J18" i="5"/>
  <c r="J19" i="5"/>
  <c r="J20" i="5"/>
  <c r="J21" i="5"/>
  <c r="J22" i="5"/>
  <c r="J23" i="5"/>
  <c r="J24" i="5"/>
  <c r="J25" i="5"/>
  <c r="J26" i="5"/>
  <c r="J27" i="5"/>
  <c r="J28" i="5"/>
  <c r="J29" i="5"/>
  <c r="J30" i="5"/>
  <c r="J31" i="5"/>
  <c r="J32" i="5"/>
  <c r="L6" i="5"/>
  <c r="L7"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alcChain>
</file>

<file path=xl/sharedStrings.xml><?xml version="1.0" encoding="utf-8"?>
<sst xmlns="http://schemas.openxmlformats.org/spreadsheetml/2006/main" count="181530" uniqueCount="39142">
  <si>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</si>
  <si>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</si>
  <si>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</si>
  <si>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</si>
  <si>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</si>
  <si>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</si>
  <si>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</si>
  <si>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</si>
  <si>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</si>
  <si>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</si>
  <si>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</si>
  <si>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</si>
  <si>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</si>
  <si>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</si>
  <si>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</si>
  <si>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</si>
  <si>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</si>
  <si>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</si>
  <si>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</si>
  <si>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</si>
  <si>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</si>
  <si>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</si>
  <si>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</si>
  <si>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</si>
  <si>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</si>
  <si>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</si>
  <si>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</si>
  <si>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</si>
  <si>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</si>
  <si>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</si>
  <si>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</si>
  <si>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</si>
  <si>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</si>
  <si>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</si>
  <si>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</si>
  <si>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</si>
  <si>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</si>
  <si>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</si>
  <si>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</si>
  <si>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</si>
  <si>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</si>
  <si>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</si>
  <si>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</si>
  <si>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</si>
  <si>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</si>
  <si>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</si>
  <si>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</si>
  <si>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</si>
  <si>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</si>
  <si>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</si>
  <si>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</si>
  <si>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</si>
  <si>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</si>
  <si>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</si>
  <si>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</si>
  <si>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</si>
  <si>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</si>
  <si>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</si>
  <si>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</si>
  <si>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</si>
  <si>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</si>
  <si>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</si>
  <si>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</si>
  <si>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</si>
  <si>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</si>
  <si>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</si>
  <si>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</si>
  <si>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</si>
  <si>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</si>
  <si>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</si>
  <si>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</si>
  <si>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</si>
  <si>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</si>
  <si>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</si>
  <si>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</si>
  <si>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</si>
  <si>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</si>
  <si>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</si>
  <si>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</si>
  <si>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</si>
  <si>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</si>
  <si>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</si>
  <si>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</si>
  <si>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</si>
  <si>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</si>
  <si>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</si>
  <si>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</si>
  <si>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</si>
  <si>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</si>
  <si>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</si>
  <si>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</si>
  <si>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</si>
  <si>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</si>
  <si>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</si>
  <si>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</si>
  <si>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</si>
  <si>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</si>
  <si>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</si>
  <si>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</si>
  <si>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</si>
  <si>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</si>
  <si>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</si>
  <si>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</si>
  <si>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</si>
  <si>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</si>
  <si>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</si>
  <si>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</si>
  <si>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</si>
  <si>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</si>
  <si>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</si>
  <si>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</si>
  <si>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</si>
  <si>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</si>
  <si>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</si>
  <si>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</si>
  <si>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</si>
  <si>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</si>
  <si>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</si>
  <si>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</si>
  <si>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</si>
  <si>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</si>
  <si>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</si>
  <si>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</si>
  <si>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</si>
  <si>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</si>
  <si>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</si>
  <si>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</si>
  <si>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</si>
  <si>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</si>
  <si>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</si>
  <si>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</si>
  <si>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</si>
  <si>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</si>
  <si>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</si>
  <si>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</si>
  <si>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</si>
  <si>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</si>
  <si>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</si>
  <si>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</si>
  <si>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</si>
  <si>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</si>
  <si>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</si>
  <si>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</si>
  <si>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</si>
  <si>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</si>
  <si>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</si>
  <si>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</si>
  <si>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</si>
  <si>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</si>
  <si>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</si>
  <si>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</si>
  <si>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</si>
  <si>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</si>
  <si>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</si>
  <si>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</si>
  <si>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</si>
  <si>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</si>
  <si>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</si>
  <si>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</si>
  <si>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</si>
  <si>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</si>
  <si>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</si>
  <si>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</si>
  <si>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</si>
  <si>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</si>
  <si>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</si>
  <si>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</si>
  <si>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</si>
  <si>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</si>
  <si>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</si>
  <si>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</si>
  <si>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</si>
  <si>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</si>
  <si>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</si>
  <si>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</si>
  <si>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</si>
  <si>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</si>
  <si>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</si>
  <si>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</si>
  <si>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</si>
  <si>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</si>
  <si>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</si>
  <si>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</si>
  <si>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</si>
  <si>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</si>
  <si>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</si>
  <si>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</si>
  <si>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</si>
  <si>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</si>
  <si>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</si>
  <si>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</si>
  <si>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</si>
  <si>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</si>
  <si>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</si>
  <si>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</si>
  <si>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</si>
  <si>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</si>
  <si>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</si>
  <si>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</si>
  <si>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</si>
  <si>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</si>
  <si>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</si>
  <si>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</si>
  <si>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</si>
  <si>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</si>
  <si>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</si>
  <si>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</si>
  <si>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</si>
  <si>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</si>
  <si>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</si>
  <si>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</si>
  <si>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</si>
  <si>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</si>
  <si>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</si>
  <si>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</si>
  <si>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</si>
  <si>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</si>
  <si>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</si>
  <si>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</si>
  <si>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</si>
  <si>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</si>
  <si>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</si>
  <si>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</si>
  <si>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</si>
  <si>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</si>
  <si>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</si>
  <si>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</si>
  <si>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</si>
  <si>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</si>
  <si>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</si>
  <si>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</si>
  <si>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</si>
  <si>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</si>
  <si>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</si>
  <si>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</si>
  <si>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</si>
  <si>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</si>
  <si>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</si>
  <si>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</si>
  <si>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</si>
  <si>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</si>
  <si>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</si>
  <si>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</si>
  <si>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</si>
  <si>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</si>
  <si>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</si>
  <si>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</si>
  <si>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</si>
  <si>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</si>
  <si>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</si>
  <si>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</si>
  <si>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</si>
  <si>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</si>
  <si>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</si>
  <si>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</si>
  <si>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</si>
  <si>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</si>
  <si>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</si>
  <si>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</si>
  <si>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</si>
  <si>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</si>
  <si>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</si>
  <si>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</si>
  <si>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</si>
  <si>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</si>
  <si>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</si>
  <si>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</si>
  <si>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</si>
  <si>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</si>
  <si>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</si>
  <si>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</si>
  <si>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</si>
  <si>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</si>
  <si>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</si>
  <si>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</si>
  <si>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</si>
  <si>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</si>
  <si>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</si>
  <si>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</si>
  <si>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</si>
  <si>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</si>
  <si>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</si>
  <si>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</si>
  <si>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</si>
  <si>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</si>
  <si>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</si>
  <si>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</si>
  <si>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</si>
  <si>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</si>
  <si>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</si>
  <si>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</si>
  <si>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</si>
  <si>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</si>
  <si>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</si>
  <si>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</si>
  <si>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</si>
  <si>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</si>
  <si>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</si>
  <si>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</si>
  <si>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</si>
  <si>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</si>
  <si>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</si>
  <si>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</si>
  <si>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</si>
  <si>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</si>
  <si>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</si>
  <si>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</si>
  <si>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</si>
  <si>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</si>
  <si>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</si>
  <si>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</si>
  <si>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</si>
  <si>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</si>
  <si>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</si>
  <si>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</si>
  <si>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</si>
  <si>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</si>
  <si>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</si>
  <si>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</si>
  <si>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</si>
  <si>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</si>
  <si>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</si>
  <si>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</si>
  <si>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</si>
  <si>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</si>
  <si>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</si>
  <si>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</si>
  <si>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</si>
  <si>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</si>
  <si>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</si>
  <si>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</si>
  <si>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</si>
  <si>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</si>
  <si>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</si>
  <si>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</si>
  <si>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</si>
  <si>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</si>
  <si>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</si>
  <si>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</si>
  <si>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</si>
  <si>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</si>
  <si>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</si>
  <si>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</si>
  <si>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</si>
  <si>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</si>
  <si>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</si>
  <si>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</si>
  <si>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</si>
  <si>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</si>
  <si>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</si>
  <si>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</si>
  <si>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</si>
  <si>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</si>
  <si>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</si>
  <si>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</si>
  <si>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</si>
  <si>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</si>
  <si>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</si>
  <si>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</si>
  <si>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</si>
  <si>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</si>
  <si>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</si>
  <si>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</si>
  <si>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</si>
  <si>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</si>
  <si>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</si>
  <si>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</si>
  <si>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</si>
  <si>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</si>
  <si>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</si>
  <si>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</si>
  <si>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</si>
  <si>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</si>
  <si>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</si>
  <si>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</si>
  <si>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</si>
  <si>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</si>
  <si>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</si>
  <si>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</si>
  <si>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</si>
  <si>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</si>
  <si>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</si>
  <si>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</si>
  <si>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</si>
  <si>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</si>
  <si>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</si>
  <si>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</si>
  <si>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</si>
  <si>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</si>
  <si>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</si>
  <si>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</si>
  <si>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</si>
  <si>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</si>
  <si>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</si>
  <si>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</si>
  <si>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</si>
  <si>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</si>
  <si>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</si>
  <si>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</si>
  <si>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</si>
  <si>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</si>
  <si>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</si>
  <si>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</si>
  <si>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</si>
  <si>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</si>
  <si>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</si>
  <si>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</si>
  <si>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</si>
  <si>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</si>
  <si>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</si>
  <si>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</si>
  <si>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</si>
  <si>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</si>
  <si>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</si>
  <si>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</si>
  <si>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</si>
  <si>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</si>
  <si>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</si>
  <si>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</si>
  <si>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</si>
  <si>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</si>
  <si>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</si>
  <si>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</si>
  <si>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</si>
  <si>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</si>
  <si>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</si>
  <si>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</si>
  <si>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</si>
  <si>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</si>
  <si>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</si>
  <si>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</si>
  <si>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</si>
  <si>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</si>
  <si>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</si>
  <si>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</si>
  <si>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</si>
  <si>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</si>
  <si>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</si>
  <si>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</si>
  <si>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</si>
  <si>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</si>
  <si>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</si>
  <si>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</si>
  <si>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</si>
  <si>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</si>
  <si>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</si>
  <si>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</si>
  <si>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</si>
  <si>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</si>
  <si>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</si>
  <si>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</si>
  <si>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</si>
  <si>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</si>
  <si>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</si>
  <si>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</si>
  <si>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</si>
  <si>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</si>
  <si>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</si>
  <si>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</si>
  <si>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</si>
  <si>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</si>
  <si>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</si>
  <si>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</si>
  <si>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</si>
  <si>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</si>
  <si>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</si>
  <si>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</si>
  <si>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</si>
  <si>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</si>
  <si>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</si>
  <si>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</si>
  <si>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</si>
  <si>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</si>
  <si>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</si>
  <si>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</si>
  <si>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</si>
  <si>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</si>
  <si>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</si>
  <si>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</si>
  <si>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</si>
  <si>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</si>
  <si>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</si>
  <si>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</si>
  <si>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</si>
  <si>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</si>
  <si>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</si>
  <si>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</si>
  <si>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</si>
  <si>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</si>
  <si>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</si>
  <si>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</si>
  <si>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</si>
  <si>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</si>
  <si>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</si>
  <si>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</si>
  <si>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</si>
  <si>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</si>
  <si>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</si>
  <si>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</si>
  <si>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</si>
  <si>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</si>
  <si>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</si>
  <si>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</si>
  <si>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</si>
  <si>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</si>
  <si>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</si>
  <si>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</si>
  <si>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</si>
  <si>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</si>
  <si>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</si>
  <si>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</si>
  <si>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</si>
  <si>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</si>
  <si>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</si>
  <si>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</si>
  <si>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</si>
  <si>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</si>
  <si>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</si>
  <si>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</si>
  <si>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</si>
  <si>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</si>
  <si>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</si>
  <si>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</si>
  <si>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</si>
  <si>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</si>
  <si>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</si>
  <si>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</si>
  <si>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</si>
  <si>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</si>
  <si>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</si>
  <si>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</si>
  <si>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</si>
  <si>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</si>
  <si>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</si>
  <si>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</si>
  <si>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</si>
  <si>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</si>
  <si>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</si>
  <si>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</si>
  <si>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</si>
  <si>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</si>
  <si>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</si>
  <si>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</si>
  <si>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</si>
  <si>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</si>
  <si>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</si>
  <si>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</si>
  <si>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</si>
  <si>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</si>
  <si>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</si>
  <si>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</si>
  <si>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</si>
  <si>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</si>
  <si>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</si>
  <si>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</si>
  <si>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</si>
  <si>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</si>
  <si>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</si>
  <si>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</si>
  <si>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</si>
  <si>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</si>
  <si>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</si>
  <si>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</si>
  <si>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</si>
  <si>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</si>
  <si>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</si>
  <si>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</si>
  <si>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</si>
  <si>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</si>
  <si>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</si>
  <si>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</si>
  <si>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</si>
  <si>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</si>
  <si>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</si>
  <si>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</si>
  <si>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</si>
  <si>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</si>
  <si>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</si>
  <si>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</si>
  <si>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</si>
  <si>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</si>
  <si>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</si>
  <si>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</si>
  <si>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</si>
  <si>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</si>
  <si>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</si>
  <si>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</si>
  <si>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</si>
  <si>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</si>
  <si>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</si>
  <si>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</si>
  <si>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</si>
  <si>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</si>
  <si>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</si>
  <si>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</si>
  <si>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</si>
  <si>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</si>
  <si>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</si>
  <si>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</si>
  <si>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</si>
  <si>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</si>
  <si>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</si>
  <si>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</si>
  <si>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</si>
  <si>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</si>
  <si>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</si>
  <si>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</si>
  <si>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</si>
  <si>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</si>
  <si>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</si>
  <si>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</si>
  <si>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</si>
  <si>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</si>
  <si>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</si>
  <si>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</si>
  <si>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</si>
  <si>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</si>
  <si>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</si>
  <si>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</si>
  <si>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</si>
  <si>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</si>
  <si>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</si>
  <si>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</si>
  <si>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</si>
  <si>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</si>
  <si>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</si>
  <si>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</si>
  <si>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</si>
  <si>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</si>
  <si>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</si>
  <si>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</si>
  <si>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</si>
  <si>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</si>
  <si>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</si>
  <si>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</si>
  <si>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</si>
  <si>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</si>
  <si>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</si>
  <si>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</si>
  <si>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</si>
  <si>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</si>
  <si>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</si>
  <si>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</si>
  <si>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</si>
  <si>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</si>
  <si>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</si>
  <si>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</si>
  <si>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</si>
  <si>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</si>
  <si>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</si>
  <si>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</si>
  <si>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</si>
  <si>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</si>
  <si>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</si>
  <si>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</si>
  <si>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</si>
  <si>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</si>
  <si>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</si>
  <si>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</si>
  <si>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</si>
  <si>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</si>
  <si>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</si>
  <si>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</si>
  <si>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</si>
  <si>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</si>
  <si>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</si>
  <si>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</si>
  <si>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</si>
  <si>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</si>
  <si>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</si>
  <si>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</si>
  <si>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</si>
  <si>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</si>
  <si>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</si>
  <si>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</si>
  <si>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</si>
  <si>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</si>
  <si>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</si>
  <si>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</si>
  <si>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</si>
  <si>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</si>
  <si>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</si>
  <si>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</si>
  <si>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</si>
  <si>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</si>
  <si>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</si>
  <si>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</si>
  <si>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</si>
  <si>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</si>
  <si>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</si>
  <si>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</si>
  <si>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</si>
  <si>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</si>
  <si>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</si>
  <si>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</si>
  <si>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</si>
  <si>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</si>
  <si>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</si>
  <si>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</si>
  <si>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</si>
  <si>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</si>
  <si>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</si>
  <si>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</si>
  <si>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</si>
  <si>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</si>
  <si>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</si>
  <si>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</si>
  <si>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</si>
  <si>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</si>
  <si>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</si>
  <si>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</si>
  <si>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</si>
  <si>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</si>
  <si>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</si>
  <si>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</si>
  <si>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</si>
  <si>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</si>
  <si>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</si>
  <si>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</si>
  <si>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</si>
  <si>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</si>
  <si>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</si>
  <si>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</si>
  <si>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</si>
  <si>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</si>
  <si>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</si>
  <si>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</si>
  <si>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</si>
  <si>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</si>
  <si>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</si>
  <si>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</si>
  <si>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</si>
  <si>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</si>
  <si>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</si>
  <si>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</si>
  <si>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</si>
  <si>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</si>
  <si>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</si>
  <si>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</si>
  <si>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</si>
  <si>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</si>
  <si>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</si>
  <si>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</si>
  <si>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</si>
  <si>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</si>
  <si>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</si>
  <si>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</si>
  <si>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</si>
  <si>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</si>
  <si>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</si>
  <si>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</si>
  <si>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</si>
  <si>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</si>
  <si>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</si>
  <si>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</si>
  <si>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</si>
  <si>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</si>
  <si>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</si>
  <si>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</si>
  <si>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</si>
  <si>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</si>
  <si>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</si>
  <si>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</si>
  <si>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</si>
  <si>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</si>
  <si>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</si>
  <si>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</si>
  <si>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</si>
  <si>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</si>
  <si>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</si>
  <si>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</si>
  <si>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</si>
  <si>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</si>
  <si>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</si>
  <si>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</si>
  <si>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</si>
  <si>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</si>
  <si>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</si>
  <si>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</si>
  <si>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</si>
  <si>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</si>
  <si>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</si>
  <si>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</si>
  <si>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</si>
  <si>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</si>
  <si>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</si>
  <si>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</si>
  <si>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</si>
  <si>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</si>
  <si>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</si>
  <si>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</si>
  <si>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</si>
  <si>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</si>
  <si>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</si>
  <si>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</si>
  <si>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</si>
  <si>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</si>
  <si>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</si>
  <si>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</si>
  <si>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</si>
  <si>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</si>
  <si>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</si>
  <si>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</si>
  <si>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</si>
  <si>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</si>
  <si>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</si>
  <si>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</si>
  <si>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</si>
  <si>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</si>
  <si>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</si>
  <si>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</si>
  <si>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</si>
  <si>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</si>
  <si>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</si>
  <si>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</si>
  <si>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</si>
  <si>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</si>
  <si>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</si>
  <si>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</si>
  <si>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</si>
  <si>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</si>
  <si>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</si>
  <si>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</si>
  <si>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</si>
  <si>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</si>
  <si>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</si>
  <si>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</si>
  <si>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</si>
  <si>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</si>
  <si>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</si>
  <si>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</si>
  <si>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</si>
  <si>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</si>
  <si>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</si>
  <si>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</si>
  <si>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</si>
  <si>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</si>
  <si>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</si>
  <si>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</si>
  <si>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</si>
  <si>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</si>
  <si>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</si>
  <si>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</si>
  <si>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</si>
  <si>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</si>
  <si>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</si>
  <si>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</si>
  <si>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</si>
  <si>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</si>
  <si>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</si>
  <si>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</si>
  <si>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</si>
  <si>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</si>
  <si>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</si>
  <si>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</si>
  <si>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</si>
  <si>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</si>
  <si>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</si>
  <si>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</si>
  <si>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</si>
  <si>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</si>
  <si>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</si>
  <si>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</si>
  <si>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</si>
  <si>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</si>
  <si>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</si>
  <si>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</si>
  <si>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</si>
  <si>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</si>
  <si>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</si>
  <si>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</si>
  <si>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</si>
  <si>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</si>
  <si>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</si>
  <si>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</si>
  <si>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</si>
  <si>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</si>
  <si>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</si>
  <si>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</si>
  <si>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</si>
  <si>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</si>
  <si>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</si>
  <si>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</si>
  <si>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</si>
  <si>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</si>
  <si>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</si>
  <si>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</si>
  <si>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</si>
  <si>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</si>
  <si>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</si>
  <si>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</si>
  <si>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</si>
  <si>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</si>
  <si>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</si>
  <si>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</si>
  <si>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</si>
  <si>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</si>
  <si>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</si>
  <si>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</si>
  <si>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</si>
  <si>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</si>
  <si>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</si>
  <si>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</si>
  <si>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</si>
  <si>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</si>
  <si>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</si>
  <si>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</si>
  <si>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</si>
  <si>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</si>
  <si>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</si>
  <si>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</si>
  <si>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</si>
  <si>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</si>
  <si>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</si>
  <si>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</si>
  <si>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</si>
  <si>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</si>
  <si>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</si>
  <si>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</si>
  <si>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</si>
  <si>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</si>
  <si>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</si>
  <si>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</si>
  <si>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</si>
  <si>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</si>
  <si>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</si>
  <si>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</si>
  <si>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</si>
  <si>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</si>
  <si>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</si>
  <si>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</si>
  <si>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</si>
  <si>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</si>
  <si>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</si>
  <si>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</si>
  <si>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</si>
  <si>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</si>
  <si>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</si>
  <si>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</si>
  <si>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</si>
  <si>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</si>
  <si>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</si>
  <si>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</si>
  <si>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</si>
  <si>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</si>
  <si>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</si>
  <si>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</si>
  <si>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</si>
  <si>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</si>
  <si>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</si>
  <si>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</si>
  <si>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</si>
  <si>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</si>
  <si>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</si>
  <si>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</si>
  <si>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</si>
  <si>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</si>
  <si>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</si>
  <si>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</si>
  <si>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</si>
  <si>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</si>
  <si>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</si>
  <si>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</si>
  <si>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</si>
  <si>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</si>
  <si>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</si>
  <si>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</si>
  <si>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</si>
  <si>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</si>
  <si>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</si>
  <si>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</si>
  <si>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</si>
  <si>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</si>
  <si>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</si>
  <si>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</si>
  <si>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</si>
  <si>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</si>
  <si>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</si>
  <si>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</si>
  <si>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</si>
  <si>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</si>
  <si>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</si>
  <si>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</si>
  <si>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</si>
  <si>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</si>
  <si>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</si>
  <si>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</si>
  <si>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</si>
  <si>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</si>
  <si>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</si>
  <si>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</si>
  <si>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</si>
  <si>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</si>
  <si>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</si>
  <si>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</si>
  <si>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</si>
  <si>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</si>
  <si>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</si>
  <si>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</si>
  <si>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</si>
  <si>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</si>
  <si>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</si>
  <si>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</si>
  <si>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</si>
  <si>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</si>
  <si>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</si>
  <si>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</si>
  <si>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</si>
  <si>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</si>
  <si>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</si>
  <si>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</si>
  <si>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</si>
  <si>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</si>
  <si>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</si>
  <si>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</si>
  <si>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</si>
  <si>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</si>
  <si>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</si>
  <si>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</si>
  <si>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</si>
  <si>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</si>
  <si>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</si>
  <si>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</si>
  <si>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</si>
  <si>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</si>
  <si>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</si>
  <si>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</si>
  <si>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</si>
  <si>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</si>
  <si>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</si>
  <si>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</si>
  <si>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</si>
  <si>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</si>
  <si>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</si>
  <si>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</si>
  <si>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</si>
  <si>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</si>
  <si>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</si>
  <si>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</si>
  <si>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</si>
  <si>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</si>
  <si>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</si>
  <si>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</si>
  <si>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</si>
  <si>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</si>
  <si>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</si>
  <si>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</si>
  <si>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</si>
  <si>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</si>
  <si>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</si>
  <si>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</si>
  <si>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</si>
  <si>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</si>
  <si>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</si>
  <si>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</si>
  <si>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</si>
  <si>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</si>
  <si>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</si>
  <si>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</si>
  <si>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</si>
  <si>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</si>
  <si>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</si>
  <si>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</si>
  <si>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</si>
  <si>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</si>
  <si>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</si>
  <si>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</si>
  <si>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</si>
  <si>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</si>
  <si>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</si>
  <si>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</si>
  <si>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</si>
  <si>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</si>
  <si>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</si>
  <si>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</si>
  <si>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</si>
  <si>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</si>
  <si>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</si>
  <si>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</si>
  <si>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</si>
  <si>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</si>
  <si>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</si>
  <si>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</si>
  <si>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</si>
  <si>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</si>
  <si>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</si>
  <si>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</si>
  <si>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</si>
  <si>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</si>
  <si>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</si>
  <si>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</si>
  <si>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</si>
  <si>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</si>
  <si>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</si>
  <si>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</si>
  <si>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</si>
  <si>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</si>
  <si>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</si>
  <si>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</si>
  <si>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</si>
  <si>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</si>
  <si>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</si>
  <si>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</si>
  <si>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</si>
  <si>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</si>
  <si>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</si>
  <si>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</si>
  <si>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</si>
  <si>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</si>
  <si>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</si>
  <si>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</si>
  <si>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</si>
  <si>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</si>
  <si>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</si>
  <si>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</si>
  <si>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</si>
  <si>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</si>
  <si>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</si>
  <si>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</si>
  <si>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</si>
  <si>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</si>
  <si>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</si>
  <si>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</si>
  <si>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</si>
  <si>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</si>
  <si>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</si>
  <si>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</si>
  <si>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</si>
  <si>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</si>
  <si>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</si>
  <si>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</si>
  <si>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</si>
  <si>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</si>
  <si>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</si>
  <si>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</si>
  <si>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</si>
  <si>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</si>
  <si>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</si>
  <si>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</si>
  <si>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</si>
  <si>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</si>
  <si>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</si>
  <si>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</si>
  <si>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</si>
  <si>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</si>
  <si>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</si>
  <si>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</si>
  <si>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</si>
  <si>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</si>
  <si>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</si>
  <si>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</si>
  <si>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</si>
  <si>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</si>
  <si>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</si>
  <si>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</si>
  <si>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</si>
  <si>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</si>
  <si>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</si>
  <si>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</si>
  <si>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</si>
  <si>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</si>
  <si>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</si>
  <si>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</si>
  <si>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</si>
  <si>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</si>
  <si>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</si>
  <si>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</si>
  <si>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</si>
  <si>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</si>
  <si>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</si>
  <si>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</si>
  <si>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</si>
  <si>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</si>
  <si>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</si>
  <si>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</si>
  <si>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</si>
  <si>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</si>
  <si>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</si>
  <si>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</si>
  <si>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</si>
  <si>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</si>
  <si>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</si>
  <si>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</si>
  <si>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</si>
  <si>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</si>
  <si>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</si>
  <si>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</si>
  <si>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</si>
  <si>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</si>
  <si>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</si>
  <si>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</si>
  <si>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</si>
  <si>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</si>
  <si>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</si>
  <si>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</si>
  <si>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</si>
  <si>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</si>
  <si>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</si>
  <si>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</si>
  <si>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</si>
  <si>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</si>
  <si>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</si>
  <si>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</si>
  <si>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</si>
  <si>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</si>
  <si>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</si>
  <si>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</si>
  <si>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</si>
  <si>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</si>
  <si>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</si>
  <si>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</si>
  <si>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</si>
  <si>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</si>
  <si>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</si>
  <si>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</si>
  <si>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</si>
  <si>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</si>
  <si>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</si>
  <si>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</si>
  <si>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</si>
  <si>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</si>
  <si>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</si>
  <si>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</si>
  <si>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</si>
  <si>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</si>
  <si>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</si>
  <si>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</si>
  <si>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</si>
  <si>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</si>
  <si>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</si>
  <si>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</si>
  <si>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</si>
  <si>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</si>
  <si>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</si>
  <si>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</si>
  <si>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</si>
  <si>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</si>
  <si>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</si>
  <si>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</si>
  <si>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</si>
  <si>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</si>
  <si>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</si>
  <si>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</si>
  <si>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</si>
  <si>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</si>
  <si>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</si>
  <si>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</si>
  <si>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</si>
  <si>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</si>
  <si>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</si>
  <si>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</si>
  <si>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</si>
  <si>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</si>
  <si>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</si>
  <si>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</si>
  <si>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</si>
  <si>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</si>
  <si>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</si>
  <si>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</si>
  <si>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</si>
  <si>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</si>
  <si>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</si>
  <si>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</si>
  <si>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</si>
  <si>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</si>
  <si>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</si>
  <si>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</si>
  <si>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</si>
  <si>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</si>
  <si>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</si>
  <si>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</si>
  <si>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</si>
  <si>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</si>
  <si>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</si>
  <si>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</si>
  <si>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</si>
  <si>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</si>
  <si>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</si>
  <si>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</si>
  <si>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</si>
  <si>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</si>
  <si>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</si>
  <si>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</si>
  <si>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</si>
  <si>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</si>
  <si>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</si>
  <si>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</si>
  <si>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</si>
  <si>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</si>
  <si>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</si>
  <si>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</si>
  <si>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</si>
  <si>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</si>
  <si>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</si>
  <si>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</si>
  <si>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</si>
  <si>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</si>
  <si>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</si>
  <si>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</si>
  <si>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</si>
  <si>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</si>
  <si>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</si>
  <si>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</si>
  <si>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</si>
  <si>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</si>
  <si>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</si>
  <si>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</si>
  <si>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</si>
  <si>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</si>
  <si>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</si>
  <si>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</si>
  <si>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</si>
  <si>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</si>
  <si>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</si>
  <si>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</si>
  <si>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</si>
  <si>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</si>
  <si>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</si>
  <si>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</si>
  <si>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</si>
  <si>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</si>
  <si>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</si>
  <si>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</si>
  <si>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</si>
  <si>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</si>
  <si>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</si>
  <si>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</si>
  <si>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</si>
  <si>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</si>
  <si>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</si>
  <si>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</si>
  <si>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</si>
  <si>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</si>
  <si>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</si>
  <si>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</si>
  <si>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</si>
  <si>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</si>
  <si>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</si>
  <si>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</si>
  <si>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</si>
  <si>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</si>
  <si>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</si>
  <si>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</si>
  <si>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</si>
  <si>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</si>
  <si>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</si>
  <si>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</si>
  <si>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</si>
  <si>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</si>
  <si>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</si>
  <si>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</si>
  <si>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</si>
  <si>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</si>
  <si>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</si>
  <si>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</si>
  <si>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</si>
  <si>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</si>
  <si>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</si>
  <si>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</si>
  <si>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</si>
  <si>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</si>
  <si>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</si>
  <si>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</si>
  <si>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</si>
  <si>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</si>
  <si>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</si>
  <si>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</si>
  <si>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</si>
  <si>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</si>
  <si>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</si>
  <si>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</si>
  <si>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</si>
  <si>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</si>
  <si>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</si>
  <si>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</si>
  <si>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</si>
  <si>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</si>
  <si>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</si>
  <si>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</si>
  <si>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</si>
  <si>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</si>
  <si>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</si>
  <si>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</si>
  <si>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</si>
  <si>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</si>
  <si>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</si>
  <si>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</si>
  <si>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</si>
  <si>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</si>
  <si>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</si>
  <si>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</si>
  <si>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</si>
  <si>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</si>
  <si>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</si>
  <si>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</si>
  <si>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</si>
  <si>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</si>
  <si>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</si>
  <si>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</si>
  <si>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</si>
  <si>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</si>
  <si>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</si>
  <si>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</si>
  <si>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</si>
  <si>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</si>
  <si>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</si>
  <si>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</si>
  <si>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</si>
  <si>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</si>
  <si>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</si>
  <si>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</si>
  <si>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</si>
  <si>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</si>
  <si>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</si>
  <si>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</si>
  <si>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</si>
  <si>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</si>
  <si>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</si>
  <si>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</si>
  <si>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</si>
  <si>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</si>
  <si>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</si>
  <si>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</si>
  <si>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</si>
  <si>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</si>
  <si>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</si>
  <si>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</si>
  <si>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</si>
  <si>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</si>
  <si>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</si>
  <si>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</si>
  <si>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</si>
  <si>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</si>
  <si>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</si>
  <si>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</si>
  <si>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</si>
  <si>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</si>
  <si>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</si>
  <si>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</si>
  <si>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</si>
  <si>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</si>
  <si>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</si>
  <si>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</si>
  <si>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</si>
  <si>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</si>
  <si>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</si>
  <si>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</si>
  <si>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</si>
  <si>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</si>
  <si>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</si>
  <si>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</si>
  <si>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</si>
  <si>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</si>
  <si>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</si>
  <si>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</si>
  <si>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</si>
  <si>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</si>
  <si>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</si>
  <si>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</si>
  <si>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</si>
  <si>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</si>
  <si>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</si>
  <si>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</si>
  <si>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</si>
  <si>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</si>
  <si>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</si>
  <si>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</si>
  <si>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</si>
  <si>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</si>
  <si>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</si>
  <si>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</si>
  <si>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</si>
  <si>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</si>
  <si>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</si>
  <si>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</si>
  <si>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</si>
  <si>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</si>
  <si>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</si>
  <si>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</si>
  <si>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</si>
  <si>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</si>
  <si>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</si>
  <si>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</si>
  <si>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</si>
  <si>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</si>
  <si>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</si>
  <si>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</si>
  <si>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</si>
  <si>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</si>
  <si>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</si>
  <si>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</si>
  <si>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</si>
  <si>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</si>
  <si>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</si>
  <si>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</si>
  <si>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</si>
  <si>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</si>
  <si>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</si>
  <si>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</si>
  <si>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</si>
  <si>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</si>
  <si>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</si>
  <si>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</si>
  <si>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</si>
  <si>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</si>
  <si>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</si>
  <si>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</si>
  <si>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</si>
  <si>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</si>
  <si>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</si>
  <si>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</si>
  <si>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</si>
  <si>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</si>
  <si>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</si>
  <si>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</si>
  <si>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</si>
  <si>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</si>
  <si>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</si>
  <si>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</si>
  <si>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</si>
  <si>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</si>
  <si>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</si>
  <si>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</si>
  <si>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</si>
  <si>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</si>
  <si>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</si>
  <si>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</si>
  <si>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</si>
  <si>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</si>
  <si>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</si>
  <si>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</si>
  <si>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</si>
  <si>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</si>
  <si>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</si>
  <si>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</si>
  <si>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</si>
  <si>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</si>
  <si>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</si>
  <si>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</si>
  <si>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</si>
  <si>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</si>
  <si>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</si>
  <si>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</si>
  <si>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</si>
  <si>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</si>
  <si>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</si>
  <si>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</si>
  <si>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</si>
  <si>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</si>
  <si>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</si>
  <si>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</si>
  <si>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</si>
  <si>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</si>
  <si>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</si>
  <si>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</si>
  <si>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</si>
  <si>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</si>
  <si>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</si>
  <si>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</si>
  <si>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</si>
  <si>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</si>
  <si>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</si>
  <si>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</si>
  <si>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</si>
  <si>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</si>
  <si>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</si>
  <si>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</si>
  <si>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</si>
  <si>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</si>
  <si>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</si>
  <si>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</si>
  <si>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</si>
  <si>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</si>
  <si>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</si>
  <si>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</si>
  <si>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</si>
  <si>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</si>
  <si>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</si>
  <si>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</si>
  <si>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</si>
  <si>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</si>
  <si>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</si>
  <si>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</si>
  <si>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</si>
  <si>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</si>
  <si>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</si>
  <si>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</si>
  <si>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</si>
  <si>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</si>
  <si>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</si>
  <si>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</si>
  <si>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</si>
  <si>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</si>
  <si>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</si>
  <si>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</si>
  <si>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</si>
  <si>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</si>
  <si>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</si>
  <si>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</si>
  <si>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</si>
  <si>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</si>
  <si>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</si>
  <si>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</si>
  <si>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</si>
  <si>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</si>
  <si>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</si>
  <si>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</si>
  <si>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</si>
  <si>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</si>
  <si>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</si>
  <si>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</si>
  <si>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</si>
  <si>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</si>
  <si>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</si>
  <si>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</si>
  <si>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</si>
  <si>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</si>
  <si>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</si>
  <si>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</si>
  <si>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</si>
  <si>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</si>
  <si>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</si>
  <si>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</si>
  <si>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</si>
  <si>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</si>
  <si>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</si>
  <si>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</si>
  <si>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</si>
  <si>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</si>
  <si>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</si>
  <si>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</si>
  <si>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</si>
  <si>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</si>
  <si>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</si>
  <si>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</si>
  <si>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</si>
  <si>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</si>
  <si>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</si>
  <si>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</si>
  <si>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</si>
  <si>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</si>
  <si>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</si>
  <si>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</si>
  <si>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</si>
  <si>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</si>
  <si>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</si>
  <si>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</si>
  <si>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</si>
  <si>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</si>
  <si>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</si>
  <si>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</si>
  <si>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</si>
  <si>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</si>
  <si>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</si>
  <si>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</si>
  <si>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</si>
  <si>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</si>
  <si>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</si>
  <si>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</si>
  <si>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</si>
  <si>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</si>
  <si>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</si>
  <si>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</si>
  <si>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</si>
  <si>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</si>
  <si>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</si>
  <si>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</si>
  <si>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</si>
  <si>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</si>
  <si>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</si>
  <si>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</si>
  <si>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</si>
  <si>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</si>
  <si>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</si>
  <si>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</si>
  <si>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</si>
  <si>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</si>
  <si>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</si>
  <si>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</si>
  <si>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</si>
  <si>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</si>
  <si>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</si>
  <si>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</si>
  <si>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</si>
  <si>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</si>
  <si>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</si>
  <si>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</si>
  <si>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</si>
  <si>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</si>
  <si>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</si>
  <si>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</si>
  <si>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</si>
  <si>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</si>
  <si>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</si>
  <si>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</si>
  <si>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</si>
  <si>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</si>
  <si>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</si>
  <si>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</si>
  <si>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</si>
  <si>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</si>
  <si>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</si>
  <si>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</si>
  <si>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</si>
  <si>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</si>
  <si>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</si>
  <si>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</si>
  <si>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</si>
  <si>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</si>
  <si>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</si>
  <si>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</si>
  <si>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</si>
  <si>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</si>
  <si>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</si>
  <si>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</si>
  <si>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</si>
  <si>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</si>
  <si>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</si>
  <si>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</si>
  <si>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</si>
  <si>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</si>
  <si>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</si>
  <si>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</si>
  <si>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</si>
  <si>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</si>
  <si>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</si>
  <si>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</si>
  <si>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</si>
  <si>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</si>
  <si>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</si>
  <si>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</si>
  <si>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</si>
  <si>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</si>
  <si>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</si>
  <si>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</si>
  <si>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</si>
  <si>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</si>
  <si>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</si>
  <si>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</si>
  <si>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</si>
  <si>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</si>
  <si>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</si>
  <si>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</si>
  <si>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</si>
  <si>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</si>
  <si>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</si>
  <si>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</si>
  <si>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</si>
  <si>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</si>
  <si>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</si>
  <si>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</si>
  <si>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</si>
  <si>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</si>
  <si>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</si>
  <si>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</si>
  <si>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</si>
  <si>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</si>
  <si>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</si>
  <si>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</si>
  <si>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</si>
  <si>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</si>
  <si>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</si>
  <si>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</si>
  <si>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</si>
  <si>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</si>
  <si>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</si>
  <si>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</si>
  <si>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</si>
  <si>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</si>
  <si>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</si>
  <si>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</si>
  <si>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</si>
  <si>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</si>
  <si>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</si>
  <si>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</si>
  <si>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</si>
  <si>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</si>
  <si>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</si>
  <si>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</si>
  <si>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</si>
  <si>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</si>
  <si>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</si>
  <si>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</si>
  <si>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</si>
  <si>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</si>
  <si>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</si>
  <si>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</si>
  <si>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</si>
  <si>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</si>
  <si>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</si>
  <si>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</si>
  <si>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</si>
  <si>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</si>
  <si>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</si>
  <si>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</si>
  <si>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</si>
  <si>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</si>
  <si>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</si>
  <si>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</si>
  <si>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</si>
  <si>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</si>
  <si>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</si>
  <si>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</si>
  <si>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</si>
  <si>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</si>
  <si>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</si>
  <si>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</si>
  <si>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</si>
  <si>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</si>
  <si>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</si>
  <si>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</si>
  <si>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</si>
  <si>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</si>
  <si>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</si>
  <si>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</si>
  <si>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</si>
  <si>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</si>
  <si>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</si>
  <si>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</si>
  <si>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</si>
  <si>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</si>
  <si>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</si>
  <si>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</si>
  <si>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</si>
  <si>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</si>
  <si>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</si>
  <si>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</si>
  <si>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</si>
  <si>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</si>
  <si>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</si>
  <si>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</si>
  <si>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</si>
  <si>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</si>
  <si>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</si>
  <si>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</si>
  <si>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</si>
  <si>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</si>
  <si>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</si>
  <si>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</si>
  <si>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</si>
  <si>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</si>
  <si>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</si>
  <si>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</si>
  <si>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</si>
  <si>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</si>
  <si>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</si>
  <si>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</si>
  <si>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</si>
  <si>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</si>
  <si>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</si>
  <si>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</si>
  <si>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</si>
  <si>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</si>
  <si>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</si>
  <si>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</si>
  <si>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</si>
  <si>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</si>
  <si>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</si>
  <si>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</si>
  <si>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</si>
  <si>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</si>
  <si>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</si>
  <si>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</si>
  <si>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</si>
  <si>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</si>
  <si>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</si>
  <si>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</si>
  <si>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</si>
  <si>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</si>
  <si>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</si>
  <si>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</si>
  <si>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</si>
  <si>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</si>
  <si>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</si>
  <si>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</si>
  <si>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</si>
  <si>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</si>
  <si>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</si>
  <si>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</si>
  <si>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</si>
  <si>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</si>
  <si>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</si>
  <si>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</si>
  <si>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</si>
  <si>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</si>
  <si>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</si>
  <si>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</si>
  <si>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</si>
  <si>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</si>
  <si>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</si>
  <si>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</si>
  <si>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</si>
  <si>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</si>
  <si>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</si>
  <si>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</si>
  <si>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</si>
  <si>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</si>
  <si>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</si>
  <si>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</si>
  <si>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</si>
  <si>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</si>
  <si>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</si>
  <si>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</si>
  <si>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</si>
  <si>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</si>
  <si>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</si>
  <si>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</si>
  <si>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</si>
  <si>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</si>
  <si>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</si>
  <si>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</si>
  <si>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</si>
  <si>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</si>
  <si>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</si>
  <si>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</si>
  <si>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</si>
  <si>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</si>
  <si>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</si>
  <si>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</si>
  <si>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</si>
  <si>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</si>
  <si>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</si>
  <si>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</si>
  <si>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</si>
  <si>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</si>
  <si>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</si>
  <si>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</si>
  <si>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</si>
  <si>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</si>
  <si>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</si>
  <si>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</si>
  <si>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</si>
  <si>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</si>
  <si>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</si>
  <si>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</si>
  <si>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</si>
  <si>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</si>
  <si>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</si>
  <si>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</si>
  <si>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</si>
  <si>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</si>
  <si>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</si>
  <si>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</si>
  <si>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</si>
  <si>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</si>
  <si>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</si>
  <si>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</si>
  <si>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</si>
  <si>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</si>
  <si>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</si>
  <si>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</si>
  <si>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</si>
  <si>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</si>
  <si>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</si>
  <si>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</si>
  <si>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</si>
  <si>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</si>
  <si>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</si>
  <si>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</si>
  <si>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</si>
  <si>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</si>
  <si>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</si>
  <si>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</si>
  <si>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</si>
  <si>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</si>
  <si>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</si>
  <si>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</si>
  <si>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</si>
  <si>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</si>
  <si>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</si>
  <si>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</si>
  <si>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</si>
  <si>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</si>
  <si>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</si>
  <si>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</si>
  <si>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</si>
  <si>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</si>
  <si>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</si>
  <si>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</si>
  <si>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</si>
  <si>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</si>
  <si>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</si>
  <si>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</si>
  <si>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</si>
  <si>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</si>
  <si>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</si>
  <si>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</si>
  <si>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</si>
  <si>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</si>
  <si>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</si>
  <si>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</si>
  <si>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</si>
  <si>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</si>
  <si>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</si>
  <si>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</si>
  <si>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</si>
  <si>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</si>
  <si>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</si>
  <si>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</si>
  <si>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</si>
  <si>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</si>
  <si>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</si>
  <si>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</si>
  <si>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</si>
  <si>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</si>
  <si>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</si>
  <si>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</si>
  <si>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</si>
  <si>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</si>
  <si>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</si>
  <si>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</si>
  <si>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</si>
  <si>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</si>
  <si>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</si>
  <si>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</si>
  <si>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</si>
  <si>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</si>
  <si>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</si>
  <si>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</si>
  <si>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</si>
  <si>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</si>
  <si>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</si>
  <si>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</si>
  <si>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</si>
  <si>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</si>
  <si>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</si>
  <si>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</si>
  <si>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</si>
  <si>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</si>
  <si>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</si>
  <si>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</si>
  <si>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</si>
  <si>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</si>
  <si>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</si>
  <si>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</si>
  <si>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</si>
  <si>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</si>
  <si>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</si>
  <si>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</si>
  <si>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</si>
  <si>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</si>
  <si>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</si>
  <si>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</si>
  <si>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</si>
  <si>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</si>
  <si>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</si>
  <si>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</si>
  <si>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</si>
  <si>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</si>
  <si>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</si>
  <si>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</si>
  <si>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</si>
  <si>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</si>
  <si>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</si>
  <si>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</si>
  <si>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</si>
  <si>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</si>
  <si>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</si>
  <si>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</si>
  <si>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</si>
  <si>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</si>
  <si>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</si>
  <si>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</si>
  <si>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</si>
  <si>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</si>
  <si>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</si>
  <si>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</si>
  <si>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</si>
  <si>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</si>
  <si>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</si>
  <si>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</si>
  <si>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</si>
  <si>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</si>
  <si>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</si>
  <si>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</si>
  <si>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</si>
  <si>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</si>
  <si>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</si>
  <si>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</si>
  <si>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</si>
  <si>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</si>
  <si>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</si>
  <si>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</si>
  <si>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</si>
  <si>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</si>
  <si>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</si>
  <si>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</si>
  <si>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</si>
  <si>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</si>
  <si>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</si>
  <si>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</si>
  <si>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</si>
  <si>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</si>
  <si>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</si>
  <si>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</si>
  <si>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</si>
  <si>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</si>
  <si>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</si>
  <si>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</si>
  <si>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</si>
  <si>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</si>
  <si>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</si>
  <si>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</si>
  <si>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</si>
  <si>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</si>
  <si>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</si>
  <si>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</si>
  <si>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</si>
  <si>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</si>
  <si>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</si>
  <si>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</si>
  <si>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</si>
  <si>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</si>
  <si>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</si>
  <si>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</si>
  <si>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</si>
  <si>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</si>
  <si>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</si>
  <si>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</si>
  <si>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</si>
  <si>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</si>
  <si>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</si>
  <si>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</si>
  <si>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</si>
  <si>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</si>
  <si>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</si>
  <si>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</si>
  <si>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</si>
  <si>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</si>
  <si>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</si>
  <si>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</si>
  <si>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</si>
  <si>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</si>
  <si>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</si>
  <si>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</si>
  <si>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</si>
  <si>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</si>
  <si>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</si>
  <si>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</si>
  <si>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</si>
  <si>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</si>
  <si>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</si>
  <si>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</si>
  <si>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</si>
  <si>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</si>
  <si>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</si>
  <si>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</si>
  <si>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</si>
  <si>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</si>
  <si>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</si>
  <si>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</si>
  <si>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</si>
  <si>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</si>
  <si>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</si>
  <si>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</si>
  <si>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</si>
  <si>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</si>
  <si>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</si>
  <si>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</si>
  <si>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</si>
  <si>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</si>
  <si>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</si>
  <si>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</si>
  <si>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</si>
  <si>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</si>
  <si>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</si>
  <si>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</si>
  <si>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</si>
  <si>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</si>
  <si>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</si>
  <si>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</si>
  <si>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</si>
  <si>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</si>
  <si>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</si>
  <si>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</si>
  <si>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</si>
  <si>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</si>
  <si>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</si>
  <si>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</si>
  <si>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</si>
  <si>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</si>
  <si>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</si>
  <si>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</si>
  <si>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</si>
  <si>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</si>
  <si>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</si>
  <si>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</si>
  <si>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</si>
  <si>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</si>
  <si>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</si>
  <si>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</si>
  <si>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</si>
  <si>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</si>
  <si>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</si>
  <si>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</si>
  <si>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</si>
  <si>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</si>
  <si>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</si>
  <si>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</si>
  <si>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</si>
  <si>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</si>
  <si>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</si>
  <si>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</si>
  <si>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</si>
  <si>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</si>
  <si>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</si>
  <si>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</si>
  <si>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</si>
  <si>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</si>
  <si>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</si>
  <si>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</si>
  <si>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</si>
  <si>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</si>
  <si>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</si>
  <si>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</si>
  <si>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</si>
  <si>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</si>
  <si>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</si>
  <si>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</si>
  <si>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</si>
  <si>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</si>
  <si>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</si>
  <si>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</si>
  <si>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</si>
  <si>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</si>
  <si>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</si>
  <si>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</si>
  <si>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</si>
  <si>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</si>
  <si>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</si>
  <si>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</si>
  <si>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</si>
  <si>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</si>
  <si>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</si>
  <si>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</si>
  <si>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</si>
  <si>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</si>
  <si>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</si>
  <si>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</si>
  <si>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</si>
  <si>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</si>
  <si>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</si>
  <si>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</si>
  <si>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</si>
  <si>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</si>
  <si>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</si>
  <si>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</si>
  <si>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</si>
  <si>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</si>
  <si>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</si>
  <si>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</si>
  <si>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</si>
  <si>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</si>
  <si>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</si>
  <si>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</si>
  <si>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</si>
  <si>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</si>
  <si>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</si>
  <si>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</si>
  <si>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</si>
  <si>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</si>
  <si>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</si>
  <si>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</si>
  <si>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</si>
  <si>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</si>
  <si>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</si>
  <si>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</si>
  <si>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</si>
  <si>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</si>
  <si>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</si>
  <si>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</si>
  <si>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</si>
  <si>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</si>
  <si>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</si>
  <si>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</si>
  <si>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</si>
  <si>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</si>
  <si>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</si>
  <si>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</si>
  <si>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</si>
  <si>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</si>
  <si>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</si>
  <si>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</si>
  <si>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</si>
  <si>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</si>
  <si>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</si>
  <si>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</si>
  <si>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</si>
  <si>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</si>
  <si>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</si>
  <si>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</si>
  <si>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</si>
  <si>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</si>
  <si>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</si>
  <si>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</si>
  <si>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</si>
  <si>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</si>
  <si>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</si>
  <si>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</si>
  <si>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</si>
  <si>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</si>
  <si>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</si>
  <si>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</si>
  <si>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</si>
  <si>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</si>
  <si>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</si>
  <si>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</si>
  <si>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</si>
  <si>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</si>
  <si>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</si>
  <si>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</si>
  <si>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</si>
  <si>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</si>
  <si>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</si>
  <si>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</si>
  <si>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</si>
  <si>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</si>
  <si>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</si>
  <si>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</si>
  <si>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</si>
  <si>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</si>
  <si>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</si>
  <si>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</si>
  <si>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</si>
  <si>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</si>
  <si>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</si>
  <si>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</si>
  <si>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</si>
  <si>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</si>
  <si>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</si>
  <si>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</si>
  <si>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</si>
  <si>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</si>
  <si>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</si>
  <si>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</si>
  <si>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</si>
  <si>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</si>
  <si>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</si>
  <si>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</si>
  <si>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</si>
  <si>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</si>
  <si>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</si>
  <si>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</si>
  <si>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</si>
  <si>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</si>
  <si>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</si>
  <si>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</si>
  <si>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</si>
  <si>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</si>
  <si>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</si>
  <si>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</si>
  <si>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</si>
  <si>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</si>
  <si>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</si>
  <si>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</si>
  <si>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</si>
  <si>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</si>
  <si>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</si>
  <si>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</si>
  <si>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</si>
  <si>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</si>
  <si>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</si>
  <si>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</si>
  <si>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</si>
  <si>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</si>
  <si>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</si>
  <si>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</si>
  <si>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</si>
  <si>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</si>
  <si>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</si>
  <si>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</si>
  <si>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</si>
  <si>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</si>
  <si>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</si>
  <si>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</si>
  <si>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</si>
  <si>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</si>
  <si>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</si>
  <si>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</si>
  <si>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</si>
  <si>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</si>
  <si>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</si>
  <si>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</si>
  <si>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</si>
  <si>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</si>
  <si>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</si>
  <si>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</si>
  <si>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</si>
  <si>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</si>
  <si>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</si>
  <si>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</si>
  <si>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</si>
  <si>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</si>
  <si>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</si>
  <si>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</si>
  <si>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</si>
  <si>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</si>
  <si>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</si>
  <si>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</si>
  <si>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</si>
  <si>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</si>
  <si>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</si>
  <si>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</si>
  <si>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</si>
  <si>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</si>
  <si>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</si>
  <si>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</si>
  <si>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</si>
  <si>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</si>
  <si>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</si>
  <si>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</si>
  <si>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</si>
  <si>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</si>
  <si>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</si>
  <si>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</si>
  <si>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</si>
  <si>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</si>
  <si>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</si>
  <si>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</si>
  <si>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</si>
  <si>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</si>
  <si>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</si>
  <si>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</si>
  <si>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</si>
  <si>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</si>
  <si>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</si>
  <si>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</si>
  <si>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</si>
  <si>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</si>
  <si>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</si>
  <si>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</si>
  <si>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</si>
  <si>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</si>
  <si>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</si>
  <si>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</si>
  <si>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</si>
  <si>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</si>
  <si>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</si>
  <si>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</si>
  <si>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</si>
  <si>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</si>
  <si>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</si>
  <si>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</si>
  <si>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</si>
  <si>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</si>
  <si>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</si>
  <si>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</si>
  <si>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</si>
  <si>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</si>
  <si>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</si>
  <si>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</si>
  <si>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</si>
  <si>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</si>
  <si>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</si>
  <si>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</si>
  <si>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</si>
  <si>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</si>
  <si>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</si>
  <si>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</si>
  <si>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</si>
  <si>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</si>
  <si>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</si>
  <si>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</si>
  <si>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</si>
  <si>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</si>
  <si>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</si>
  <si>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</si>
  <si>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</si>
  <si>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</si>
  <si>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</si>
  <si>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</si>
  <si>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</si>
  <si>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</si>
  <si>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</si>
  <si>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</si>
  <si>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</si>
  <si>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</si>
  <si>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</si>
  <si>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</si>
  <si>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</si>
  <si>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</si>
  <si>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</si>
  <si>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</si>
  <si>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</si>
  <si>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</si>
  <si>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</si>
  <si>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</si>
  <si>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</si>
  <si>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</si>
  <si>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</si>
  <si>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</si>
  <si>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</si>
  <si>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</si>
  <si>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</si>
  <si>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</si>
  <si>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</si>
  <si>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</si>
  <si>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</si>
  <si>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</si>
  <si>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</si>
  <si>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</si>
  <si>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</si>
  <si>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</si>
  <si>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</si>
  <si>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</si>
  <si>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</si>
  <si>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</si>
  <si>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</si>
  <si>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</si>
  <si>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</si>
  <si>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</si>
  <si>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</si>
  <si>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</si>
  <si>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</si>
  <si>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</si>
  <si>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</si>
  <si>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</si>
  <si>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</si>
  <si>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</si>
  <si>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</si>
  <si>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</si>
  <si>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</si>
  <si>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</si>
  <si>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</si>
  <si>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</si>
  <si>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</si>
  <si>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</si>
  <si>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</si>
  <si>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</si>
  <si>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</si>
  <si>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</si>
  <si>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</si>
  <si>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</si>
  <si>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</si>
  <si>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</si>
  <si>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</si>
  <si>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</si>
  <si>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</si>
  <si>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</si>
  <si>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</si>
  <si>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</si>
  <si>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</si>
  <si>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</si>
  <si>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</si>
  <si>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</si>
  <si>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</si>
  <si>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</si>
  <si>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</si>
  <si>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</si>
  <si>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</si>
  <si>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</si>
  <si>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</si>
  <si>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</si>
  <si>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</si>
  <si>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</si>
  <si>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</si>
  <si>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</si>
  <si>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</si>
  <si>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</si>
  <si>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</si>
  <si>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</si>
  <si>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</si>
  <si>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</si>
  <si>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</si>
  <si>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</si>
  <si>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</si>
  <si>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</si>
  <si>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</si>
  <si>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</si>
  <si>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</si>
  <si>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</si>
  <si>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</si>
  <si>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</si>
  <si>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</si>
  <si>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</si>
  <si>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</si>
  <si>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</si>
  <si>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</si>
  <si>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</si>
  <si>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</si>
  <si>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</si>
  <si>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</si>
  <si>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</si>
  <si>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</si>
  <si>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</si>
  <si>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</si>
  <si>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</si>
  <si>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</si>
  <si>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</si>
  <si>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</si>
  <si>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</si>
  <si>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</si>
  <si>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</si>
  <si>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</si>
  <si>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</si>
  <si>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</si>
  <si>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</si>
  <si>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</si>
  <si>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</si>
  <si>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</si>
  <si>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</si>
  <si>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</si>
  <si>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</si>
  <si>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</si>
  <si>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</si>
  <si>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</si>
  <si>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</si>
  <si>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</si>
  <si>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</si>
  <si>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</si>
  <si>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</si>
  <si>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</si>
  <si>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</si>
  <si>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</si>
  <si>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</si>
  <si>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</si>
  <si>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</si>
  <si>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</si>
  <si>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</si>
  <si>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</si>
  <si>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</si>
  <si>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</si>
  <si>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</si>
  <si>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</si>
  <si>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</si>
  <si>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</si>
  <si>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</si>
  <si>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</si>
  <si>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</si>
  <si>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</si>
  <si>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</si>
  <si>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</si>
  <si>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</si>
  <si>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</si>
  <si>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</si>
  <si>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</si>
  <si>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</si>
  <si>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</si>
  <si>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</si>
  <si>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</si>
  <si>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</si>
  <si>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</si>
  <si>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</si>
  <si>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</si>
  <si>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</si>
  <si>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</si>
  <si>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</si>
  <si>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</si>
  <si>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</si>
  <si>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</si>
  <si>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</si>
  <si>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</si>
  <si>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</si>
  <si>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</si>
  <si>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</si>
  <si>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</si>
  <si>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</si>
  <si>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</si>
  <si>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</si>
  <si>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</si>
  <si>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</si>
  <si>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</si>
  <si>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</si>
  <si>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</si>
  <si>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</si>
  <si>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</si>
  <si>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</si>
  <si>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</si>
  <si>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</si>
  <si>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</si>
  <si>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</si>
  <si>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</si>
  <si>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</si>
  <si>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</si>
  <si>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</si>
  <si>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</si>
  <si>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</si>
  <si>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</si>
  <si>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</si>
  <si>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</si>
  <si>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</si>
  <si>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</si>
  <si>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</si>
  <si>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</si>
  <si>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</si>
  <si>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</si>
  <si>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</si>
  <si>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</si>
  <si>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</si>
  <si>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</si>
  <si>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</si>
  <si>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</si>
  <si>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</si>
  <si>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</si>
  <si>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</si>
  <si>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</si>
  <si>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</si>
  <si>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</si>
  <si>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</si>
  <si>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</si>
  <si>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</si>
  <si>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</si>
  <si>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</si>
  <si>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</si>
  <si>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</si>
  <si>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</si>
  <si>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</si>
  <si>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</si>
  <si>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</si>
  <si>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</si>
  <si>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</si>
  <si>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</si>
  <si>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</si>
  <si>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</si>
  <si>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</si>
  <si>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</si>
  <si>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</si>
  <si>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</si>
  <si>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</si>
  <si>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</si>
  <si>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</si>
  <si>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</si>
  <si>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</si>
  <si>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</si>
  <si>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</si>
  <si>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</si>
  <si>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</si>
  <si>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</si>
  <si>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</si>
  <si>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</si>
  <si>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</si>
  <si>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</si>
  <si>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</si>
  <si>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</si>
  <si>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</si>
  <si>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</si>
  <si>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</si>
  <si>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</si>
  <si>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</si>
  <si>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</si>
  <si>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</si>
  <si>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</si>
  <si>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</si>
  <si>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</si>
  <si>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</si>
  <si>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</si>
  <si>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</si>
  <si>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</si>
  <si>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</si>
  <si>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</si>
  <si>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</si>
  <si>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</si>
  <si>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</si>
  <si>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</si>
  <si>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</si>
  <si>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</si>
  <si>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</si>
  <si>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</si>
  <si>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</si>
  <si>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</si>
  <si>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</si>
  <si>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</si>
  <si>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</si>
  <si>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</si>
  <si>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</si>
  <si>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</si>
  <si>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</si>
  <si>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</si>
  <si>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</si>
  <si>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</si>
  <si>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</si>
  <si>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</si>
  <si>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</si>
  <si>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</si>
  <si>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</si>
  <si>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</si>
  <si>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</si>
  <si>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</si>
  <si>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</si>
  <si>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</si>
  <si>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</si>
  <si>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</si>
  <si>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</si>
  <si>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</si>
  <si>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</si>
  <si>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</si>
  <si>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</si>
  <si>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</si>
  <si>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</si>
  <si>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</si>
  <si>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</si>
  <si>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</si>
  <si>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</si>
  <si>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</si>
  <si>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</si>
  <si>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</si>
  <si>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</si>
  <si>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</si>
  <si>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</si>
  <si>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</si>
  <si>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</si>
  <si>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</si>
  <si>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</si>
  <si>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</si>
  <si>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</si>
  <si>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</si>
  <si>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</si>
  <si>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</si>
  <si>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</si>
  <si>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</si>
  <si>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</si>
  <si>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</si>
  <si>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</si>
  <si>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</si>
  <si>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</si>
  <si>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</si>
  <si>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</si>
  <si>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</si>
  <si>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</si>
  <si>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</si>
  <si>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</si>
  <si>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</si>
  <si>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</si>
  <si>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</si>
  <si>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</si>
  <si>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</si>
  <si>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</si>
  <si>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</si>
  <si>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</si>
  <si>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</si>
  <si>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</si>
  <si>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</si>
  <si>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</si>
  <si>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</si>
  <si>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</si>
  <si>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</si>
  <si>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</si>
  <si>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</si>
  <si>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</si>
  <si>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</si>
  <si>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</si>
  <si>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</si>
  <si>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</si>
  <si>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</si>
  <si>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</si>
  <si>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</si>
  <si>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</si>
  <si>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</si>
  <si>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</si>
  <si>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</si>
  <si>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</si>
  <si>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</si>
  <si>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</si>
  <si>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</si>
  <si>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</si>
  <si>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</si>
  <si>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</si>
  <si>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</si>
  <si>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</si>
  <si>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</si>
  <si>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</si>
  <si>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</si>
  <si>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</si>
  <si>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</si>
  <si>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</si>
  <si>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</si>
  <si>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</si>
  <si>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</si>
  <si>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</si>
  <si>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</si>
  <si>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</si>
  <si>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</si>
  <si>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</si>
  <si>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</si>
  <si>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</si>
  <si>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</si>
  <si>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</si>
  <si>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</si>
  <si>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</si>
  <si>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</si>
  <si>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</si>
  <si>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</si>
  <si>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</si>
  <si>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</si>
  <si>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</si>
  <si>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</si>
  <si>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</si>
  <si>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</si>
  <si>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</si>
  <si>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</si>
  <si>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</si>
  <si>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</si>
  <si>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</si>
  <si>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</si>
  <si>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</si>
  <si>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</si>
  <si>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</si>
  <si>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</si>
  <si>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</si>
  <si>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</si>
  <si>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</si>
  <si>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</si>
  <si>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</si>
  <si>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</si>
  <si>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</si>
  <si>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</si>
  <si>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</si>
  <si>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</si>
  <si>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</si>
  <si>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</si>
  <si>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</si>
  <si>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</si>
  <si>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</si>
  <si>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</si>
  <si>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</si>
  <si>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</si>
  <si>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</si>
  <si>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</si>
  <si>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</si>
  <si>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</si>
  <si>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</si>
  <si>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</si>
  <si>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</si>
  <si>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</si>
  <si>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</si>
  <si>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</si>
  <si>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</si>
  <si>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</si>
  <si>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</si>
  <si>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</si>
  <si>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</si>
  <si>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</si>
  <si>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</si>
  <si>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</si>
  <si>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</si>
  <si>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</si>
  <si>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</si>
  <si>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</si>
  <si>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</si>
  <si>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</si>
  <si>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</si>
  <si>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</si>
  <si>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</si>
  <si>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</si>
  <si>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</si>
  <si>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</si>
  <si>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</si>
  <si>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</si>
  <si>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</si>
  <si>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</si>
  <si>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</si>
  <si>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</si>
  <si>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</si>
  <si>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</si>
  <si>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</si>
  <si>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</si>
  <si>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</si>
  <si>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</si>
  <si>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</si>
  <si>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</si>
  <si>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</si>
  <si>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</si>
  <si>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</si>
  <si>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</si>
  <si>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</si>
  <si>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</si>
  <si>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</si>
  <si>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</si>
  <si>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</si>
  <si>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</si>
  <si>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</si>
  <si>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</si>
  <si>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</si>
  <si>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</si>
  <si>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</si>
  <si>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</si>
  <si>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</si>
  <si>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</si>
  <si>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</si>
  <si>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</si>
  <si>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</si>
  <si>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</si>
  <si>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</si>
  <si>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</si>
  <si>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</si>
  <si>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</si>
  <si>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</si>
  <si>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</si>
  <si>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</si>
  <si>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</si>
  <si>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</si>
  <si>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</si>
  <si>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</si>
  <si>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</si>
  <si>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</si>
  <si>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</si>
  <si>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</si>
  <si>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</si>
  <si>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</si>
  <si>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</si>
  <si>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</si>
  <si>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</si>
  <si>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</si>
  <si>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</si>
  <si>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</si>
  <si>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</si>
  <si>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</si>
  <si>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</si>
  <si>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</si>
  <si>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</si>
  <si>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</si>
  <si>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</si>
  <si>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</si>
  <si>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</si>
  <si>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</si>
  <si>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</si>
  <si>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</si>
  <si>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</si>
  <si>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</si>
  <si>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</si>
  <si>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</si>
  <si>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</si>
  <si>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</si>
  <si>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</si>
  <si>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</si>
  <si>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</si>
  <si>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</si>
  <si>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</si>
  <si>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</si>
  <si>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</si>
  <si>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</si>
  <si>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</si>
  <si>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</si>
  <si>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</si>
  <si>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</si>
  <si>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</si>
  <si>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</si>
  <si>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</si>
  <si>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</si>
  <si>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</si>
  <si>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</si>
  <si>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</si>
  <si>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</si>
  <si>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</si>
  <si>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</si>
  <si>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</si>
  <si>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</si>
  <si>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</si>
  <si>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</si>
  <si>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</si>
  <si>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</si>
  <si>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</si>
  <si>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</si>
  <si>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</si>
  <si>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</si>
  <si>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</si>
  <si>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</si>
  <si>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</si>
  <si>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</si>
  <si>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</si>
  <si>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</si>
  <si>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</si>
  <si>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</si>
  <si>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</si>
  <si>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</si>
  <si>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</si>
  <si>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</si>
  <si>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</si>
  <si>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</si>
  <si>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</si>
  <si>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</si>
  <si>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</si>
  <si>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</si>
  <si>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</si>
  <si>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</si>
  <si>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</si>
  <si>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</si>
  <si>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</si>
  <si>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</si>
  <si>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</si>
  <si>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</si>
  <si>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</si>
  <si>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</si>
  <si>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</si>
  <si>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</si>
  <si>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</si>
  <si>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</si>
  <si>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</si>
  <si>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</si>
  <si>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</si>
  <si>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</si>
  <si>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</si>
  <si>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</si>
  <si>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</si>
  <si>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</si>
  <si>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</si>
  <si>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</si>
  <si>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</si>
  <si>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</si>
  <si>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</si>
  <si>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</si>
  <si>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</si>
  <si>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</si>
  <si>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</si>
  <si>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</si>
  <si>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</si>
  <si>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</si>
  <si>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</si>
  <si>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</si>
  <si>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</si>
  <si>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</si>
  <si>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</si>
  <si>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</si>
  <si>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</si>
  <si>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</si>
  <si>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</si>
  <si>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</si>
  <si>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</si>
  <si>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</si>
  <si>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</si>
  <si>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</si>
  <si>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</si>
  <si>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</si>
  <si>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</si>
  <si>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</si>
  <si>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</si>
  <si>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</si>
  <si>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</si>
  <si>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</si>
  <si>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</si>
  <si>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</si>
  <si>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</si>
  <si>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</si>
  <si>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</si>
  <si>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</si>
  <si>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</si>
  <si>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</si>
  <si>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</si>
  <si>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</si>
  <si>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</si>
  <si>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</si>
  <si>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</si>
  <si>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</si>
  <si>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</si>
  <si>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</si>
  <si>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</si>
  <si>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</si>
  <si>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</si>
  <si>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</si>
  <si>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</si>
  <si>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</si>
  <si>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</si>
  <si>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</si>
  <si>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</si>
  <si>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</si>
  <si>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</si>
  <si>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</si>
  <si>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</si>
  <si>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</si>
  <si>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</si>
  <si>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</si>
  <si>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</si>
  <si>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</si>
  <si>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</si>
  <si>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</si>
  <si>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</si>
  <si>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</si>
  <si>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</si>
  <si>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</si>
  <si>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</si>
  <si>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</si>
  <si>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</si>
  <si>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</si>
  <si>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</si>
  <si>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</si>
  <si>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</si>
  <si>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</si>
  <si>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</si>
  <si>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</si>
  <si>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</si>
  <si>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</si>
  <si>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</si>
  <si>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</si>
  <si>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</si>
  <si>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</si>
  <si>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</si>
  <si>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</si>
  <si>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</si>
  <si>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</si>
  <si>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</si>
  <si>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</si>
  <si>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</si>
  <si>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</si>
  <si>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</si>
  <si>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</si>
  <si>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</si>
  <si>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</si>
  <si>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</si>
  <si>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</si>
  <si>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</si>
  <si>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</si>
  <si>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</si>
  <si>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</si>
  <si>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</si>
  <si>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</si>
  <si>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</si>
  <si>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</si>
  <si>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</si>
  <si>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</si>
  <si>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</si>
  <si>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</si>
  <si>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</si>
  <si>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</si>
  <si>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</si>
  <si>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</si>
  <si>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</si>
  <si>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</si>
  <si>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</si>
  <si>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</si>
  <si>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</si>
  <si>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</si>
  <si>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</si>
  <si>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</si>
  <si>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</si>
  <si>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</si>
  <si>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</si>
  <si>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</si>
  <si>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</si>
  <si>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</si>
  <si>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</si>
  <si>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</si>
  <si>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</si>
  <si>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</si>
  <si>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</si>
  <si>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</si>
  <si>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</si>
  <si>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</si>
  <si>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</si>
  <si>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</si>
  <si>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</si>
  <si>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</si>
  <si>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</si>
  <si>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</si>
  <si>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</si>
  <si>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</si>
  <si>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</si>
  <si>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</si>
  <si>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</si>
  <si>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</si>
  <si>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</si>
  <si>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</si>
  <si>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</si>
  <si>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</si>
  <si>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</si>
  <si>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</si>
  <si>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</si>
  <si>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</si>
  <si>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</si>
  <si>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</si>
  <si>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</si>
  <si>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</si>
  <si>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</si>
  <si>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</si>
  <si>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</si>
  <si>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</si>
  <si>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</si>
  <si>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</si>
  <si>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</si>
  <si>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</si>
  <si>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</si>
  <si>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</si>
  <si>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</si>
  <si>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</si>
  <si>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</si>
  <si>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</si>
  <si>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</si>
  <si>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</si>
  <si>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</si>
  <si>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</si>
  <si>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</si>
  <si>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</si>
  <si>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</si>
  <si>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</si>
  <si>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</si>
  <si>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</si>
  <si>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</si>
  <si>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</si>
  <si>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</si>
  <si>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</si>
  <si>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</si>
  <si>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</si>
  <si>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</si>
  <si>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</si>
  <si>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</si>
  <si>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</si>
  <si>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</si>
  <si>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</si>
  <si>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</si>
  <si>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</si>
  <si>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</si>
  <si>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</si>
  <si>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</si>
  <si>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</si>
  <si>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</si>
  <si>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</si>
  <si>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</si>
  <si>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</si>
  <si>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</si>
  <si>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</si>
  <si>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</si>
  <si>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</si>
  <si>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</si>
  <si>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</si>
  <si>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</si>
  <si>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</si>
  <si>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</si>
  <si>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</si>
  <si>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</si>
  <si>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</si>
  <si>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</si>
  <si>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</si>
  <si>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</si>
  <si>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</si>
  <si>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</si>
  <si>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</si>
  <si>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</si>
  <si>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</si>
  <si>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</si>
  <si>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</si>
  <si>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</si>
  <si>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</si>
  <si>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</si>
  <si>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</si>
  <si>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</si>
  <si>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</si>
  <si>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</si>
  <si>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</si>
  <si>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</si>
  <si>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</si>
  <si>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</si>
  <si>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</si>
  <si>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</si>
  <si>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</si>
  <si>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</si>
  <si>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</si>
  <si>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</si>
  <si>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</si>
  <si>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</si>
  <si>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</si>
  <si>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</si>
  <si>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</si>
  <si>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</si>
  <si>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</si>
  <si>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</si>
  <si>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</si>
  <si>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</si>
  <si>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</si>
  <si>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</si>
  <si>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</si>
  <si>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</si>
  <si>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</si>
  <si>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</si>
  <si>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</si>
  <si>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</si>
  <si>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</si>
  <si>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</si>
  <si>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</si>
  <si>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</si>
  <si>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</si>
  <si>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</si>
  <si>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</si>
  <si>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</si>
  <si>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</si>
  <si>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</si>
  <si>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</si>
  <si>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</si>
  <si>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</si>
  <si>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</si>
  <si>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</si>
  <si>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</si>
  <si>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</si>
  <si>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</si>
  <si>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</si>
  <si>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</si>
  <si>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</si>
  <si>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</si>
  <si>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</si>
  <si>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</si>
  <si>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</si>
  <si>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</si>
  <si>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</si>
  <si>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</si>
  <si>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</si>
  <si>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</si>
  <si>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</si>
  <si>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</si>
  <si>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</si>
  <si>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</si>
  <si>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</si>
  <si>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</si>
  <si>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</si>
  <si>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</si>
  <si>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</si>
  <si>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</si>
  <si>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</si>
  <si>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</si>
  <si>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</si>
  <si>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</si>
  <si>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</si>
  <si>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</si>
  <si>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</si>
  <si>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</si>
  <si>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</si>
  <si>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</si>
  <si>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</si>
  <si>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</si>
  <si>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</si>
  <si>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</si>
  <si>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</si>
  <si>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</si>
  <si>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</si>
  <si>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</si>
  <si>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</si>
  <si>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</si>
  <si>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</si>
  <si>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</si>
  <si>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</si>
  <si>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</si>
  <si>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</si>
  <si>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</si>
  <si>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</si>
  <si>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</si>
  <si>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</si>
  <si>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</si>
  <si>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</si>
  <si>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</si>
  <si>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</si>
  <si>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</si>
  <si>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</si>
  <si>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</si>
  <si>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</si>
  <si>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</si>
  <si>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</si>
  <si>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</si>
  <si>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</si>
  <si>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</si>
  <si>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</si>
  <si>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</si>
  <si>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</si>
  <si>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</si>
  <si>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</si>
  <si>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</si>
  <si>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</si>
  <si>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</si>
  <si>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</si>
  <si>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</si>
  <si>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</si>
  <si>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</si>
  <si>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</si>
  <si>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</si>
  <si>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</si>
  <si>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</si>
  <si>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</si>
  <si>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</si>
  <si>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</si>
  <si>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</si>
  <si>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</si>
  <si>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</si>
  <si>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</si>
  <si>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</si>
  <si>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</si>
  <si>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</si>
  <si>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</si>
  <si>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</si>
  <si>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</si>
  <si>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</si>
  <si>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</si>
  <si>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</si>
  <si>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</si>
  <si>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</si>
  <si>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</si>
  <si>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</si>
  <si>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</si>
  <si>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</si>
  <si>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</si>
  <si>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</si>
  <si>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</si>
  <si>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</si>
  <si>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</si>
  <si>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</si>
  <si>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</si>
  <si>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</si>
  <si>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</si>
  <si>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</si>
  <si>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</si>
  <si>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</si>
  <si>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</si>
  <si>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</si>
  <si>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</si>
  <si>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</si>
  <si>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</si>
  <si>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</si>
  <si>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</si>
  <si>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</si>
  <si>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</si>
  <si>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</si>
  <si>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</si>
  <si>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</si>
  <si>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</si>
  <si>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</si>
  <si>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</si>
  <si>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</si>
  <si>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</si>
  <si>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</si>
  <si>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</si>
  <si>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</si>
  <si>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</si>
  <si>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</si>
  <si>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</si>
  <si>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</si>
  <si>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</si>
  <si>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</si>
  <si>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</si>
  <si>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</si>
  <si>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</si>
  <si>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</si>
  <si>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</si>
  <si>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</si>
  <si>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</si>
  <si>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</si>
  <si>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</si>
  <si>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</si>
  <si>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</si>
  <si>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</si>
  <si>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</si>
  <si>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</si>
  <si>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</si>
  <si>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</si>
  <si>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</si>
  <si>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</si>
  <si>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</si>
  <si>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</si>
  <si>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</si>
  <si>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</si>
  <si>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</si>
  <si>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</si>
  <si>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</si>
  <si>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</si>
  <si>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</si>
  <si>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</si>
  <si>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</si>
  <si>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</si>
  <si>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</si>
  <si>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</si>
  <si>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</si>
  <si>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</si>
  <si>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</si>
  <si>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</si>
  <si>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</si>
  <si>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</si>
  <si>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</si>
  <si>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</si>
  <si>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</si>
  <si>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</si>
  <si>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</si>
  <si>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</si>
  <si>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</si>
  <si>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</si>
  <si>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</si>
  <si>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</si>
  <si>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</si>
  <si>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</si>
  <si>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</si>
  <si>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</si>
  <si>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</si>
  <si>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</si>
  <si>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</si>
  <si>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</si>
  <si>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</si>
  <si>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</si>
  <si>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</si>
  <si>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</si>
  <si>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</si>
  <si>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</si>
  <si>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</si>
  <si>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</si>
  <si>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</si>
  <si>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</si>
  <si>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</si>
  <si>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</si>
  <si>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</si>
  <si>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</si>
  <si>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</si>
  <si>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</si>
  <si>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</si>
  <si>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</si>
  <si>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</si>
  <si>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</si>
  <si>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</si>
  <si>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</si>
  <si>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</si>
  <si>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</si>
  <si>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</si>
  <si>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</si>
  <si>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</si>
  <si>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</si>
  <si>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</si>
  <si>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</si>
  <si>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</si>
  <si>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</si>
  <si>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</si>
  <si>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</si>
  <si>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</si>
  <si>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</si>
  <si>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</si>
  <si>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</si>
  <si>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</si>
  <si>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</si>
  <si>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</si>
  <si>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</si>
  <si>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</si>
  <si>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</si>
  <si>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</si>
  <si>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</si>
  <si>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</si>
  <si>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</si>
  <si>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</si>
  <si>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</si>
  <si>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</si>
  <si>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</si>
  <si>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</si>
  <si>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</si>
  <si>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</si>
  <si>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</si>
  <si>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</si>
  <si>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</si>
  <si>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</si>
  <si>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</si>
  <si>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</si>
  <si>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</si>
  <si>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</si>
  <si>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</si>
  <si>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</si>
  <si>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</si>
  <si>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</si>
  <si>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</si>
  <si>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</si>
  <si>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</si>
  <si>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</si>
  <si>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</si>
  <si>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</si>
  <si>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</si>
  <si>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</si>
  <si>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</si>
  <si>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</si>
  <si>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</si>
  <si>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</si>
  <si>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</si>
  <si>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</si>
  <si>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</si>
  <si>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</si>
  <si>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</si>
  <si>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</si>
  <si>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</si>
  <si>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</si>
  <si>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</si>
  <si>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</si>
  <si>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</si>
  <si>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</si>
  <si>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</si>
  <si>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</si>
  <si>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</si>
  <si>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</si>
  <si>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</si>
  <si>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</si>
  <si>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</si>
  <si>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</si>
  <si>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</si>
  <si>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</si>
  <si>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</si>
  <si>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</si>
  <si>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</si>
  <si>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</si>
  <si>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</si>
  <si>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</si>
  <si>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</si>
  <si>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</si>
  <si>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</si>
  <si>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</si>
  <si>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</si>
  <si>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</si>
  <si>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</si>
  <si>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</si>
  <si>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</si>
  <si>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</si>
  <si>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</si>
  <si>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</si>
  <si>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</si>
  <si>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</si>
  <si>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</si>
  <si>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</si>
  <si>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</si>
  <si>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</si>
  <si>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</si>
  <si>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</si>
  <si>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</si>
  <si>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</si>
  <si>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</si>
  <si>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</si>
  <si>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</si>
  <si>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</si>
  <si>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</si>
  <si>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</si>
  <si>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</si>
  <si>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</si>
  <si>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</si>
  <si>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</si>
  <si>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</si>
  <si>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</si>
  <si>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</si>
  <si>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</si>
  <si>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</si>
  <si>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</si>
  <si>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</si>
  <si>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</si>
  <si>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</si>
  <si>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</si>
  <si>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</si>
  <si>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</si>
  <si>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</si>
  <si>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</si>
  <si>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</si>
  <si>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</si>
  <si>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</si>
  <si>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</si>
  <si>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</si>
  <si>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</si>
  <si>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</si>
  <si>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</si>
  <si>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</si>
  <si>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</si>
  <si>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</si>
  <si>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</si>
  <si>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</si>
  <si>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</si>
  <si>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</si>
  <si>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</si>
  <si>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</si>
  <si>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</si>
  <si>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</si>
  <si>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</si>
  <si>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</si>
  <si>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</si>
  <si>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</si>
  <si>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</si>
  <si>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</si>
  <si>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</si>
  <si>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</si>
  <si>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</si>
  <si>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</si>
  <si>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</si>
  <si>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</si>
  <si>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</si>
  <si>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</si>
  <si>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</si>
  <si>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</si>
  <si>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</si>
  <si>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</si>
  <si>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</si>
  <si>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</si>
  <si>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</si>
  <si>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</si>
  <si>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</si>
  <si>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</si>
  <si>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</si>
  <si>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</si>
  <si>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</si>
  <si>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</si>
  <si>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</si>
  <si>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</si>
  <si>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</si>
  <si>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</si>
  <si>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</si>
  <si>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</si>
  <si>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</si>
  <si>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</si>
  <si>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</si>
  <si>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</si>
  <si>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</si>
  <si>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</si>
  <si>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</si>
  <si>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</si>
  <si>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</si>
  <si>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</si>
  <si>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</si>
  <si>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</si>
  <si>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</si>
  <si>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</si>
  <si>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</si>
  <si>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</si>
  <si>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</si>
  <si>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</si>
  <si>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</si>
  <si>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</si>
  <si>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</si>
  <si>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</si>
  <si>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</si>
  <si>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</si>
  <si>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</si>
  <si>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</si>
  <si>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</si>
  <si>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</si>
  <si>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</si>
  <si>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</si>
  <si>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</si>
  <si>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</si>
  <si>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</si>
  <si>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</si>
  <si>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</si>
  <si>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</si>
  <si>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</si>
  <si>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</si>
  <si>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</si>
  <si>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</si>
  <si>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</si>
  <si>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</si>
  <si>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</si>
  <si>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</si>
  <si>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</si>
  <si>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</si>
  <si>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</si>
  <si>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</si>
  <si>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</si>
  <si>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</si>
  <si>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</si>
  <si>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</si>
  <si>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</si>
  <si>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</si>
  <si>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</si>
  <si>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</si>
  <si>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</si>
  <si>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</si>
  <si>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</si>
  <si>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</si>
  <si>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</si>
  <si>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</si>
  <si>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</si>
  <si>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</si>
  <si>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</si>
  <si>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</si>
  <si>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</si>
  <si>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</si>
  <si>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</si>
  <si>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</si>
  <si>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</si>
  <si>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</si>
  <si>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</si>
  <si>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</si>
  <si>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</si>
  <si>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</si>
  <si>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</si>
  <si>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</si>
  <si>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</si>
  <si>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</si>
  <si>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</si>
  <si>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</si>
  <si>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</si>
  <si>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</si>
  <si>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</si>
  <si>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</si>
  <si>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</si>
  <si>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</si>
  <si>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</si>
  <si>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</si>
  <si>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</si>
  <si>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</si>
  <si>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</si>
  <si>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</si>
  <si>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</si>
  <si>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</si>
  <si>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</si>
  <si>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</si>
  <si>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</si>
  <si>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</si>
  <si>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</si>
  <si>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</si>
  <si>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</si>
  <si>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</si>
  <si>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</si>
  <si>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</si>
  <si>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</si>
  <si>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</si>
  <si>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</si>
  <si>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</si>
  <si>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</si>
  <si>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</si>
  <si>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</si>
  <si>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</si>
  <si>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</si>
  <si>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</si>
  <si>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</si>
  <si>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</si>
  <si>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</si>
  <si>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</si>
  <si>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</si>
  <si>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</si>
  <si>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</si>
  <si>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</si>
  <si>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</si>
  <si>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</si>
  <si>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</si>
  <si>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</si>
  <si>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</si>
  <si>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</si>
  <si>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</si>
  <si>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</si>
  <si>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</si>
  <si>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</si>
  <si>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</si>
  <si>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</si>
  <si>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</si>
  <si>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</si>
  <si>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</si>
  <si>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</si>
  <si>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</si>
  <si>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</si>
  <si>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</si>
  <si>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</si>
  <si>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</si>
  <si>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</si>
  <si>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</si>
  <si>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</si>
  <si>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</si>
  <si>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</si>
  <si>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</si>
  <si>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</si>
  <si>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</si>
  <si>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</si>
  <si>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</si>
  <si>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</si>
  <si>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</si>
  <si>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</si>
  <si>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</si>
  <si>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</si>
  <si>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</si>
  <si>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</si>
  <si>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</si>
  <si>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</si>
  <si>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</si>
  <si>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</si>
  <si>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</si>
  <si>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</si>
  <si>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</si>
  <si>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</si>
  <si>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</si>
  <si>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</si>
  <si>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</si>
  <si>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</si>
  <si>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</si>
  <si>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</si>
  <si>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</si>
  <si>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</si>
  <si>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</si>
  <si>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</si>
  <si>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</si>
  <si>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</si>
  <si>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</si>
  <si>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</si>
  <si>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</si>
  <si>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</si>
  <si>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</si>
  <si>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</si>
  <si>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</si>
  <si>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</si>
  <si>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</si>
  <si>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</si>
  <si>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</si>
  <si>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</si>
  <si>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</si>
  <si>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</si>
  <si>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</si>
  <si>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</si>
  <si>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</si>
  <si>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</si>
  <si>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</si>
  <si>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</si>
  <si>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</si>
  <si>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</si>
  <si>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</si>
  <si>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</si>
  <si>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</si>
  <si>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</si>
  <si>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</si>
  <si>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</si>
  <si>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</si>
  <si>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</si>
  <si>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</si>
  <si>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</si>
  <si>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</si>
  <si>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</si>
  <si>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</si>
  <si>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</si>
  <si>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</si>
  <si>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</si>
  <si>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</si>
  <si>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</si>
  <si>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</si>
  <si>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</si>
  <si>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</si>
  <si>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</si>
  <si>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</si>
  <si>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</si>
  <si>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</si>
  <si>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</si>
  <si>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</si>
  <si>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</si>
  <si>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</si>
  <si>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</si>
  <si>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</si>
  <si>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</si>
  <si>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</si>
  <si>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</si>
  <si>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</si>
  <si>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</si>
  <si>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</si>
  <si>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</si>
  <si>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</si>
  <si>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</si>
  <si>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</si>
  <si>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</si>
  <si>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</si>
  <si>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</si>
  <si>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</si>
  <si>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</si>
  <si>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</si>
  <si>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</si>
  <si>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</si>
  <si>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</si>
  <si>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</si>
  <si>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</si>
  <si>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</si>
  <si>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</si>
  <si>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</si>
  <si>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</si>
  <si>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</si>
  <si>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</si>
  <si>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</si>
  <si>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</si>
  <si>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</si>
  <si>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</si>
  <si>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</si>
  <si>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</si>
  <si>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</si>
  <si>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</si>
  <si>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</si>
  <si>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</si>
  <si>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</si>
  <si>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</si>
  <si>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</si>
  <si>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</si>
  <si>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</si>
  <si>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</si>
  <si>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</si>
  <si>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</si>
  <si>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</si>
  <si>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</si>
  <si>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</si>
  <si>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</si>
  <si>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</si>
  <si>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</si>
  <si>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</si>
  <si>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</si>
  <si>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</si>
  <si>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</si>
  <si>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</si>
  <si>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</si>
  <si>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</si>
  <si>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</si>
  <si>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</si>
  <si>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</si>
  <si>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</si>
  <si>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</si>
  <si>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</si>
  <si>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</si>
  <si>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</si>
  <si>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</si>
  <si>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</si>
  <si>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</si>
  <si>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</si>
  <si>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</si>
  <si>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</si>
  <si>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</si>
  <si>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</si>
  <si>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</si>
  <si>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</si>
  <si>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</si>
  <si>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</si>
  <si>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</si>
  <si>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</si>
  <si>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</si>
  <si>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</si>
  <si>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</si>
  <si>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</si>
  <si>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</si>
  <si>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</si>
  <si>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</si>
  <si>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</si>
  <si>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</si>
  <si>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</si>
  <si>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</si>
  <si>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</si>
  <si>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</si>
  <si>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</si>
  <si>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</si>
  <si>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</si>
  <si>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</si>
  <si>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</si>
  <si>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</si>
  <si>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</si>
  <si>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</si>
  <si>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</si>
  <si>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</si>
  <si>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</si>
  <si>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</si>
  <si>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</si>
  <si>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</si>
  <si>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</si>
  <si>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</si>
  <si>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</si>
  <si>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</si>
  <si>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</si>
  <si>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</si>
  <si>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</si>
  <si>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</si>
  <si>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</si>
  <si>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</si>
  <si>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</si>
  <si>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</si>
  <si>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</si>
  <si>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</si>
  <si>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</si>
  <si>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</si>
  <si>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</si>
  <si>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</si>
  <si>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</si>
  <si>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</si>
  <si>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</si>
  <si>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</si>
  <si>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</si>
  <si>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</si>
  <si>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</si>
  <si>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</si>
  <si>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</si>
  <si>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</si>
  <si>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</si>
  <si>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</si>
  <si>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</si>
  <si>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</si>
  <si>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</si>
  <si>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</si>
  <si>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</si>
  <si>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</si>
  <si>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</si>
  <si>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</si>
  <si>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</si>
  <si>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</si>
  <si>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</si>
  <si>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</si>
  <si>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</si>
  <si>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</si>
  <si>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</si>
  <si>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</si>
  <si>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</si>
  <si>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</si>
  <si>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</si>
  <si>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</si>
  <si>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</si>
  <si>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</si>
  <si>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</si>
  <si>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</si>
  <si>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</si>
  <si>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</si>
  <si>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</si>
  <si>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</si>
  <si>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</si>
  <si>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</si>
  <si>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</si>
  <si>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</si>
  <si>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</si>
  <si>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</si>
  <si>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</si>
  <si>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</si>
  <si>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</si>
  <si>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</si>
  <si>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</si>
  <si>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</si>
  <si>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</si>
  <si>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</si>
  <si>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</si>
  <si>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</si>
  <si>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</si>
  <si>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</si>
  <si>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</si>
  <si>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</si>
  <si>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</si>
  <si>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</si>
  <si>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</si>
  <si>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</si>
  <si>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</si>
  <si>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</si>
  <si>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</si>
  <si>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</si>
  <si>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</si>
  <si>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</si>
  <si>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</si>
  <si>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</si>
  <si>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</si>
  <si>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</si>
  <si>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</si>
  <si>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</si>
  <si>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</si>
  <si>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</si>
  <si>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</si>
  <si>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</si>
  <si>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</si>
  <si>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</si>
  <si>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</si>
  <si>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</si>
  <si>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</si>
  <si>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</si>
  <si>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</si>
  <si>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</si>
  <si>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</si>
  <si>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</si>
  <si>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</si>
  <si>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</si>
  <si>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</si>
  <si>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</si>
  <si>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</si>
  <si>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</si>
  <si>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</si>
  <si>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</si>
  <si>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</si>
  <si>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</si>
  <si>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</si>
  <si>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</si>
  <si>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</si>
  <si>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</si>
  <si>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</si>
  <si>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</si>
  <si>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</si>
  <si>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</si>
  <si>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</si>
  <si>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</si>
  <si>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</si>
  <si>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</si>
  <si>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</si>
  <si>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</si>
  <si>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</si>
  <si>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</si>
  <si>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</si>
  <si>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</si>
  <si>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</si>
  <si>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</si>
  <si>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</si>
  <si>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</si>
  <si>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</si>
  <si>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</si>
  <si>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</si>
  <si>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</si>
  <si>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</si>
  <si>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</si>
  <si>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</si>
  <si>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</si>
  <si>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</si>
  <si>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</si>
  <si>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</si>
  <si>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</si>
  <si>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</si>
  <si>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</si>
  <si>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</si>
  <si>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</si>
  <si>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</si>
  <si>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</si>
  <si>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</si>
  <si>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</si>
  <si>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</si>
  <si>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</si>
  <si>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</si>
  <si>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</si>
  <si>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</si>
  <si>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</si>
  <si>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</si>
  <si>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</si>
  <si>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</si>
  <si>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</si>
  <si>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</si>
  <si>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</si>
  <si>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</si>
  <si>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</si>
  <si>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</si>
  <si>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</si>
  <si>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</si>
  <si>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</si>
  <si>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</si>
  <si>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</si>
  <si>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</si>
  <si>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</si>
  <si>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</si>
  <si>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</si>
  <si>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</si>
  <si>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</si>
  <si>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</si>
  <si>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</si>
  <si>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</si>
  <si>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</si>
  <si>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</si>
  <si>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</si>
  <si>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</si>
  <si>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</si>
  <si>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</si>
  <si>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</si>
  <si>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</si>
  <si>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</si>
  <si>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</si>
  <si>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</si>
  <si>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</si>
  <si>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</si>
  <si>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</si>
  <si>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</si>
  <si>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</si>
  <si>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</si>
  <si>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</si>
  <si>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</si>
  <si>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</si>
  <si>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</si>
  <si>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</si>
  <si>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</si>
  <si>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</si>
  <si>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</si>
  <si>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</si>
  <si>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</si>
  <si>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</si>
  <si>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</si>
  <si>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</si>
  <si>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</si>
  <si>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</si>
  <si>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</si>
  <si>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</si>
  <si>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</si>
  <si>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</si>
  <si>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</si>
  <si>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</si>
  <si>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</si>
  <si>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</si>
  <si>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</si>
  <si>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</si>
  <si>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</si>
  <si>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</si>
  <si>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</si>
  <si>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</si>
  <si>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</si>
  <si>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</si>
  <si>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</si>
  <si>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</si>
  <si>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</si>
  <si>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</si>
  <si>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</si>
  <si>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</si>
  <si>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</si>
  <si>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</si>
  <si>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</si>
  <si>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</si>
  <si>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</si>
  <si>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</si>
  <si>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</si>
  <si>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</si>
  <si>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</si>
  <si>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</si>
  <si>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</si>
  <si>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</si>
  <si>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</si>
  <si>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</si>
  <si>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</si>
  <si>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</si>
  <si>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</si>
  <si>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</si>
  <si>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</si>
  <si>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</si>
  <si>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</si>
  <si>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</si>
  <si>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</si>
  <si>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</si>
  <si>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</si>
  <si>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</si>
  <si>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</si>
  <si>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</si>
  <si>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</si>
  <si>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</si>
  <si>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</si>
  <si>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</si>
  <si>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</si>
  <si>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</si>
  <si>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</si>
  <si>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</si>
  <si>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</si>
  <si>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</si>
  <si>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</si>
  <si>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</si>
  <si>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</si>
  <si>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</si>
  <si>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</si>
  <si>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</si>
  <si>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</si>
  <si>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</si>
  <si>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</si>
  <si>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</si>
  <si>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</si>
  <si>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</si>
  <si>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</si>
  <si>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</si>
  <si>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</si>
  <si>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</si>
  <si>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</si>
  <si>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</si>
  <si>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</si>
  <si>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</si>
  <si>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</si>
  <si>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</si>
  <si>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</si>
  <si>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</si>
  <si>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</si>
  <si>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</si>
  <si>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</si>
  <si>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</si>
  <si>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</si>
  <si>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</si>
  <si>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</si>
  <si>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</si>
  <si>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</si>
  <si>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</si>
  <si>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</si>
  <si>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</si>
  <si>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</si>
  <si>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</si>
  <si>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</si>
  <si>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</si>
  <si>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</si>
  <si>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</si>
  <si>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</si>
  <si>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</si>
  <si>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</si>
  <si>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</si>
  <si>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</si>
  <si>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</si>
  <si>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</si>
  <si>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</si>
  <si>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</si>
  <si>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</si>
  <si>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</si>
  <si>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</si>
  <si>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</si>
  <si>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</si>
  <si>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</si>
  <si>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</si>
  <si>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</si>
  <si>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</si>
  <si>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</si>
  <si>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</si>
  <si>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</si>
  <si>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</si>
  <si>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</si>
  <si>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</si>
  <si>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</si>
  <si>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</si>
  <si>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</si>
  <si>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</si>
  <si>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</si>
  <si>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</si>
  <si>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</si>
  <si>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</si>
  <si>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</si>
  <si>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</si>
  <si>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</si>
  <si>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</si>
  <si>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</si>
  <si>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</si>
  <si>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</si>
  <si>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</si>
  <si>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</si>
  <si>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</si>
  <si>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</si>
  <si>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</si>
  <si>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</si>
  <si>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</si>
  <si>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</si>
  <si>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</si>
  <si>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</si>
  <si>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</si>
  <si>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</si>
  <si>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</si>
  <si>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</si>
  <si>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</si>
  <si>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</si>
  <si>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</si>
  <si>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</si>
  <si>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</si>
  <si>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</si>
  <si>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</si>
  <si>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</si>
  <si>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</si>
  <si>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</si>
  <si>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</si>
  <si>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</si>
  <si>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</si>
  <si>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</si>
  <si>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</si>
  <si>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</si>
  <si>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</si>
  <si>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</si>
  <si>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</si>
  <si>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</si>
  <si>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</si>
  <si>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</si>
  <si>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</si>
  <si>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</si>
  <si>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</si>
  <si>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</si>
  <si>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</si>
  <si>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</si>
  <si>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</si>
  <si>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</si>
  <si>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</si>
  <si>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</si>
  <si>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</si>
  <si>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</si>
  <si>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</si>
  <si>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</si>
  <si>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</si>
  <si>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</si>
  <si>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</si>
  <si>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</si>
  <si>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</si>
  <si>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</si>
  <si>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</si>
  <si>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</si>
  <si>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</si>
  <si>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</si>
  <si>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</si>
  <si>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</si>
  <si>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</si>
  <si>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</si>
  <si>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</si>
  <si>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</si>
  <si>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</si>
  <si>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</si>
  <si>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</si>
  <si>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</si>
  <si>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</si>
  <si>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</si>
  <si>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</si>
  <si>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</si>
  <si>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</si>
  <si>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</si>
  <si>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</si>
  <si>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</si>
  <si>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</si>
  <si>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</si>
  <si>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</si>
  <si>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</si>
  <si>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</si>
  <si>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</si>
  <si>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</si>
  <si>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</si>
  <si>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</si>
  <si>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</si>
  <si>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</si>
  <si>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</si>
  <si>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</si>
  <si>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</si>
  <si>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</si>
  <si>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</si>
  <si>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</si>
  <si>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</si>
  <si>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</si>
  <si>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</si>
  <si>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</si>
  <si>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</si>
  <si>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</si>
  <si>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</si>
  <si>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</si>
  <si>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</si>
  <si>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</si>
  <si>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</si>
  <si>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</si>
  <si>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</si>
  <si>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</si>
  <si>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</si>
  <si>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</si>
  <si>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</si>
  <si>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</si>
  <si>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</si>
  <si>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</si>
  <si>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</si>
  <si>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</si>
  <si>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</si>
  <si>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</si>
  <si>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</si>
  <si>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</si>
  <si>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</si>
  <si>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</si>
  <si>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</si>
  <si>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</si>
  <si>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</si>
  <si>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</si>
  <si>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</si>
  <si>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</si>
  <si>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</si>
  <si>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</si>
  <si>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</si>
  <si>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</si>
  <si>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</si>
  <si>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</si>
  <si>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</si>
  <si>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</si>
  <si>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</si>
  <si>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</si>
  <si>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</si>
  <si>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</si>
  <si>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</si>
  <si>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</si>
  <si>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</si>
  <si>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</si>
  <si>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</si>
  <si>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</si>
  <si>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</si>
  <si>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</si>
  <si>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</si>
  <si>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</si>
  <si>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</si>
  <si>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</si>
  <si>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</si>
  <si>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</si>
  <si>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</si>
  <si>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</si>
  <si>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</si>
  <si>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</si>
  <si>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</si>
  <si>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</si>
  <si>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</si>
  <si>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</si>
  <si>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</si>
  <si>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</si>
  <si>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</si>
  <si>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</si>
  <si>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</si>
  <si>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</si>
  <si>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</si>
  <si>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</si>
  <si>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</si>
  <si>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</si>
  <si>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</si>
  <si>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</si>
  <si>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</si>
  <si>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</si>
  <si>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</si>
  <si>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</si>
  <si>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</si>
  <si>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</si>
  <si>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</si>
  <si>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</si>
  <si>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</si>
  <si>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</si>
  <si>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</si>
  <si>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</si>
  <si>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</si>
  <si>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</si>
  <si>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</si>
  <si>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</si>
  <si>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</si>
  <si>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</si>
  <si>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</si>
  <si>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</si>
  <si>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</si>
  <si>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</si>
  <si>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</si>
  <si>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</si>
  <si>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</si>
  <si>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</si>
  <si>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</si>
  <si>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</si>
  <si>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</si>
  <si>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</si>
  <si>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</si>
  <si>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</si>
  <si>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</si>
  <si>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</si>
  <si>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</si>
  <si>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</si>
  <si>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</si>
  <si>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</si>
  <si>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</si>
  <si>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</si>
  <si>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</si>
  <si>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</si>
  <si>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</si>
  <si>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</si>
  <si>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</si>
  <si>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</si>
  <si>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</si>
  <si>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</si>
  <si>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</si>
  <si>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</si>
  <si>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</si>
  <si>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</si>
  <si>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</si>
  <si>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</si>
  <si>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</si>
  <si>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</si>
  <si>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</si>
  <si>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</si>
  <si>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</si>
  <si>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</si>
  <si>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</si>
  <si>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</si>
  <si>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</si>
  <si>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</si>
  <si>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</si>
  <si>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</si>
  <si>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</si>
  <si>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</si>
  <si>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</si>
  <si>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</si>
  <si>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</si>
  <si>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</si>
  <si>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</si>
  <si>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</si>
  <si>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</si>
  <si>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</si>
  <si>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</si>
  <si>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</si>
  <si>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</si>
  <si>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</si>
  <si>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</si>
  <si>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</si>
  <si>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</si>
  <si>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</si>
  <si>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</si>
  <si>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</si>
  <si>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</si>
  <si>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</si>
  <si>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</si>
  <si>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</si>
  <si>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</si>
  <si>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</si>
  <si>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</si>
  <si>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</si>
  <si>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</si>
  <si>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</si>
  <si>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</si>
  <si>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</si>
  <si>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</si>
  <si>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</si>
  <si>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</si>
  <si>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</si>
  <si>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</si>
  <si>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</si>
  <si>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</si>
  <si>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</si>
  <si>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</si>
  <si>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</si>
  <si>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</si>
  <si>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</si>
  <si>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</si>
  <si>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</si>
  <si>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</si>
  <si>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</si>
  <si>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</si>
  <si>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</si>
  <si>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</si>
  <si>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</si>
  <si>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</si>
  <si>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</si>
  <si>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</si>
  <si>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</si>
  <si>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</si>
  <si>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</si>
  <si>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</si>
  <si>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</si>
  <si>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</si>
  <si>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</si>
  <si>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</si>
  <si>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</si>
  <si>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</si>
  <si>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</si>
  <si>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</si>
  <si>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</si>
  <si>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</si>
  <si>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</si>
  <si>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</si>
  <si>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</si>
  <si>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</si>
  <si>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</si>
  <si>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</si>
  <si>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</si>
  <si>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</si>
  <si>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</si>
  <si>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</si>
  <si>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</si>
  <si>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</si>
  <si>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</si>
  <si>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</si>
  <si>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</si>
  <si>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</si>
  <si>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</si>
  <si>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</si>
  <si>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</si>
  <si>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</si>
  <si>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</si>
  <si>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</si>
  <si>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</si>
  <si>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</si>
  <si>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</si>
  <si>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</si>
  <si>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</si>
  <si>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</si>
  <si>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</si>
  <si>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</si>
  <si>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</si>
  <si>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</si>
  <si>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</si>
  <si>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</si>
  <si>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</si>
  <si>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</si>
  <si>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</si>
  <si>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</si>
  <si>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</si>
  <si>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</si>
  <si>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</si>
  <si>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</si>
  <si>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</si>
  <si>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</si>
  <si>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</si>
  <si>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</si>
  <si>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</si>
  <si>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</si>
  <si>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</si>
  <si>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</si>
  <si>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</si>
  <si>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</si>
  <si>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</si>
  <si>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</si>
  <si>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</si>
  <si>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</si>
  <si>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</si>
  <si>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</si>
  <si>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</si>
  <si>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</si>
  <si>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</si>
  <si>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</si>
  <si>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</si>
  <si>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</si>
  <si>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</si>
  <si>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</si>
  <si>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</si>
  <si>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</si>
  <si>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</si>
  <si>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</si>
  <si>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</si>
  <si>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</si>
  <si>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</si>
  <si>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</si>
  <si>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</si>
  <si>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</si>
  <si>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</si>
  <si>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</si>
  <si>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</si>
  <si>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</si>
  <si>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</si>
  <si>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</si>
  <si>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</si>
  <si>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</si>
  <si>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</si>
  <si>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</si>
  <si>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</si>
  <si>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</si>
  <si>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</si>
  <si>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</si>
  <si>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</si>
  <si>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</si>
  <si>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</si>
  <si>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</si>
  <si>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</si>
  <si>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</si>
  <si>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</si>
  <si>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</si>
  <si>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</si>
  <si>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</si>
  <si>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</si>
  <si>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</si>
  <si>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</si>
  <si>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</si>
  <si>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</si>
  <si>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</si>
  <si>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</si>
  <si>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</si>
  <si>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</si>
  <si>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</si>
  <si>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</si>
  <si>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</si>
  <si>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</si>
  <si>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</si>
  <si>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</si>
  <si>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</si>
  <si>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</si>
  <si>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</si>
  <si>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</si>
  <si>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</si>
  <si>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</si>
  <si>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</si>
  <si>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</si>
  <si>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</si>
  <si>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</si>
  <si>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</si>
  <si>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</si>
  <si>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</si>
  <si>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</si>
  <si>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</si>
  <si>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</si>
  <si>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</si>
  <si>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</si>
  <si>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</si>
  <si>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</si>
  <si>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</si>
  <si>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</si>
  <si>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</si>
  <si>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</si>
  <si>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</si>
  <si>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</si>
  <si>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</si>
  <si>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</si>
  <si>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</si>
  <si>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</si>
  <si>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</si>
  <si>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</si>
  <si>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</si>
  <si>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</si>
  <si>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</si>
  <si>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</si>
  <si>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</si>
  <si>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</si>
  <si>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</si>
  <si>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</si>
  <si>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</si>
  <si>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</si>
  <si>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</si>
  <si>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</si>
  <si>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</si>
  <si>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</si>
  <si>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</si>
  <si>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</si>
  <si>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</si>
  <si>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</si>
  <si>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</si>
  <si>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</si>
  <si>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</si>
  <si>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</si>
  <si>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</si>
  <si>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</si>
  <si>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</si>
  <si>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</si>
  <si>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</si>
  <si>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</si>
  <si>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</si>
  <si>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</si>
  <si>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</si>
  <si>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</si>
  <si>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</si>
  <si>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</si>
  <si>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</si>
  <si>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</si>
  <si>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</si>
  <si>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</si>
  <si>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</si>
  <si>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</si>
  <si>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</si>
  <si>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</si>
  <si>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</si>
  <si>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</si>
  <si>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</si>
  <si>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</si>
  <si>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</si>
  <si>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</si>
  <si>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</si>
  <si>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</si>
  <si>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</si>
  <si>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</si>
  <si>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</si>
  <si>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</si>
  <si>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</si>
  <si>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</si>
  <si>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</si>
  <si>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</si>
  <si>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</si>
  <si>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</si>
  <si>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</si>
  <si>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</si>
  <si>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</si>
  <si>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</si>
  <si>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</si>
  <si>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</si>
  <si>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</si>
  <si>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</si>
  <si>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</si>
  <si>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</si>
  <si>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</si>
  <si>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</si>
  <si>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</si>
  <si>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</si>
  <si>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</si>
  <si>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</si>
  <si>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</si>
  <si>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</si>
  <si>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</si>
  <si>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</si>
  <si>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</si>
  <si>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</si>
  <si>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</si>
  <si>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</si>
  <si>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</si>
  <si>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</si>
  <si>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</si>
  <si>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</si>
  <si>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</si>
  <si>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</si>
  <si>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</si>
  <si>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</si>
  <si>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</si>
  <si>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</si>
  <si>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</si>
  <si>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</si>
  <si>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</si>
  <si>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</si>
  <si>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</si>
  <si>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</si>
  <si>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</si>
  <si>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</si>
  <si>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</si>
  <si>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</si>
  <si>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</si>
  <si>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</si>
  <si>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</si>
  <si>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</si>
  <si>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</si>
  <si>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</si>
  <si>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</si>
  <si>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</si>
  <si>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</si>
  <si>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</si>
  <si>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</si>
  <si>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</si>
  <si>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</si>
  <si>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</si>
  <si>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</si>
  <si>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</si>
  <si>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</si>
  <si>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</si>
  <si>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</si>
  <si>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</si>
  <si>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</si>
  <si>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</si>
  <si>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</si>
  <si>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</si>
  <si>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</si>
  <si>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</si>
  <si>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</si>
  <si>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</si>
  <si>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</si>
  <si>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</si>
  <si>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</si>
  <si>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</si>
  <si>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</si>
  <si>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</si>
  <si>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</si>
  <si>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</si>
  <si>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</si>
  <si>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</si>
  <si>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</si>
  <si>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</si>
  <si>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</si>
  <si>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</si>
  <si>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</si>
  <si>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</si>
  <si>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</si>
  <si>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</si>
  <si>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</si>
  <si>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</si>
  <si>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</si>
  <si>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</si>
  <si>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</si>
  <si>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</si>
  <si>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</si>
  <si>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</si>
  <si>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</si>
  <si>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</si>
  <si>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</si>
  <si>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</si>
  <si>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</si>
  <si>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</si>
  <si>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</si>
  <si>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</si>
  <si>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</si>
  <si>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</si>
  <si>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</si>
  <si>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</si>
  <si>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</si>
  <si>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</si>
  <si>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</si>
  <si>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</si>
  <si>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</si>
  <si>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</si>
  <si>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</si>
  <si>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</si>
  <si>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</si>
  <si>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</si>
  <si>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</si>
  <si>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</si>
  <si>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</si>
  <si>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</si>
  <si>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</si>
  <si>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</si>
  <si>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</si>
  <si>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</si>
  <si>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</si>
  <si>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</si>
  <si>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</si>
  <si>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</si>
  <si>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</si>
  <si>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</si>
  <si>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</si>
  <si>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</si>
  <si>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</si>
  <si>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</si>
  <si>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</si>
  <si>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</si>
  <si>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</si>
  <si>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</si>
  <si>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</si>
  <si>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</si>
  <si>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</si>
  <si>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</si>
  <si>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</si>
  <si>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</si>
  <si>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</si>
  <si>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</si>
  <si>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</si>
  <si>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</si>
  <si>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</si>
  <si>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</si>
  <si>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</si>
  <si>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</si>
  <si>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</si>
  <si>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</si>
  <si>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</si>
  <si>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</si>
  <si>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</si>
  <si>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</si>
  <si>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</si>
  <si>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</si>
  <si>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</si>
  <si>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</si>
  <si>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</si>
  <si>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</si>
  <si>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</si>
  <si>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</si>
  <si>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</si>
  <si>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</si>
  <si>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</si>
  <si>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</si>
  <si>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</si>
  <si>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</si>
  <si>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</si>
  <si>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</si>
  <si>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</si>
  <si>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</si>
  <si>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</si>
  <si>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</si>
  <si>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</si>
  <si>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</si>
  <si>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</si>
  <si>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</si>
  <si>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</si>
  <si>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</si>
  <si>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</si>
  <si>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</si>
  <si>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</si>
  <si>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</si>
  <si>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</si>
  <si>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</si>
  <si>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</si>
  <si>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</si>
  <si>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</si>
  <si>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</si>
  <si>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</si>
  <si>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</si>
  <si>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</si>
  <si>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</si>
  <si>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</si>
  <si>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</si>
  <si>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</si>
  <si>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</si>
  <si>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</si>
  <si>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</si>
  <si>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</si>
  <si>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</si>
  <si>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</si>
  <si>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</si>
  <si>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</si>
  <si>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</si>
  <si>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</si>
  <si>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</si>
  <si>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</si>
  <si>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</si>
  <si>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</si>
  <si>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</si>
  <si>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</si>
  <si>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</si>
  <si>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</si>
  <si>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</si>
  <si>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</si>
  <si>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</si>
  <si>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</si>
  <si>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</si>
  <si>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</si>
  <si>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</si>
  <si>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</si>
  <si>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</si>
  <si>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</si>
  <si>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</si>
  <si>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</si>
  <si>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</si>
  <si>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</si>
  <si>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</si>
  <si>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</si>
  <si>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</si>
  <si>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</si>
  <si>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</si>
  <si>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</si>
  <si>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</si>
  <si>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</si>
  <si>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</si>
  <si>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</si>
  <si>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</si>
  <si>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</si>
  <si>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</si>
  <si>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</si>
  <si>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</si>
  <si>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</si>
  <si>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</si>
  <si>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</si>
  <si>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</si>
  <si>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</si>
  <si>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</si>
  <si>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</si>
  <si>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</si>
  <si>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</si>
  <si>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</si>
  <si>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</si>
  <si>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</si>
  <si>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</si>
  <si>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</si>
  <si>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</si>
  <si>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</si>
  <si>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</si>
  <si>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</si>
  <si>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</si>
  <si>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</si>
  <si>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</si>
  <si>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</si>
  <si>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</si>
  <si>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</si>
  <si>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</si>
  <si>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</si>
  <si>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</si>
  <si>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</si>
  <si>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</si>
  <si>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</si>
  <si>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</si>
  <si>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</si>
  <si>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</si>
  <si>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</si>
  <si>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</si>
  <si>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</si>
  <si>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</si>
  <si>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</si>
  <si>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</si>
  <si>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</si>
  <si>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</si>
  <si>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</si>
  <si>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</si>
  <si>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</si>
  <si>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</si>
  <si>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</si>
  <si>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</si>
  <si>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</si>
  <si>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</si>
  <si>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</si>
  <si>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</si>
  <si>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</si>
  <si>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</si>
  <si>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</si>
  <si>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</si>
  <si>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</si>
  <si>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</si>
  <si>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</si>
  <si>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</si>
  <si>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</si>
  <si>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</si>
  <si>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</si>
  <si>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</si>
  <si>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</si>
  <si>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</si>
  <si>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</si>
  <si>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</si>
  <si>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</si>
  <si>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</si>
  <si>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</si>
  <si>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</si>
  <si>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</si>
  <si>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</si>
  <si>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</si>
  <si>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</si>
  <si>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</si>
  <si>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</si>
  <si>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</si>
  <si>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</si>
  <si>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</si>
  <si>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</si>
  <si>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</si>
  <si>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</si>
  <si>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</si>
  <si>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</si>
  <si>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</si>
  <si>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</si>
  <si>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</si>
  <si>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</si>
  <si>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</si>
  <si>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</si>
  <si>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</si>
  <si>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</si>
  <si>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</si>
  <si>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</si>
  <si>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</si>
  <si>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</si>
  <si>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</si>
  <si>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</si>
  <si>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</si>
  <si>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</si>
  <si>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</si>
  <si>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</si>
  <si>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</si>
  <si>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</si>
  <si>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</si>
  <si>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</si>
  <si>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</si>
  <si>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</si>
  <si>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</si>
  <si>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</si>
  <si>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</si>
  <si>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</si>
  <si>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</si>
  <si>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</si>
  <si>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</si>
  <si>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</si>
  <si>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</si>
  <si>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</si>
  <si>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</si>
  <si>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</si>
  <si>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</si>
  <si>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</si>
  <si>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</si>
  <si>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</si>
  <si>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</si>
  <si>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</si>
  <si>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</si>
  <si>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</si>
  <si>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</si>
  <si>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</si>
  <si>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</si>
  <si>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</si>
  <si>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</si>
  <si>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</si>
  <si>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</si>
  <si>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</si>
  <si>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</si>
  <si>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</si>
  <si>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</si>
  <si>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</si>
  <si>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</si>
  <si>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</si>
  <si>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</si>
  <si>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</si>
  <si>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</si>
  <si>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</si>
  <si>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</si>
  <si>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</si>
  <si>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</si>
  <si>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</si>
  <si>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</si>
  <si>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</si>
  <si>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</si>
  <si>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</si>
  <si>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</si>
  <si>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</si>
  <si>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</si>
  <si>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</si>
  <si>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</si>
  <si>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</si>
  <si>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</si>
  <si>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</si>
  <si>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</si>
  <si>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</si>
  <si>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</si>
  <si>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</si>
  <si>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</si>
  <si>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</si>
  <si>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</si>
  <si>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</si>
  <si>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</si>
  <si>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</si>
  <si>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</si>
  <si>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</si>
  <si>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</si>
  <si>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</si>
  <si>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</si>
  <si>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</si>
  <si>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</si>
  <si>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</si>
  <si>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</si>
  <si>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</si>
  <si>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</si>
  <si>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</si>
  <si>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</si>
  <si>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</si>
  <si>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</si>
  <si>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</si>
  <si>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</si>
  <si>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</si>
  <si>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</si>
  <si>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</si>
  <si>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</si>
  <si>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</si>
  <si>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</si>
  <si>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</si>
  <si>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</si>
  <si>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</si>
  <si>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</si>
  <si>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</si>
  <si>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</si>
  <si>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</si>
  <si>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</si>
  <si>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</si>
  <si>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</si>
  <si>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</si>
  <si>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</si>
  <si>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</si>
  <si>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</si>
  <si>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</si>
  <si>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</si>
  <si>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</si>
  <si>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</si>
  <si>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</si>
  <si>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</si>
  <si>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</si>
  <si>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</si>
  <si>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</si>
  <si>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</si>
  <si>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</si>
  <si>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</si>
  <si>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</si>
  <si>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</si>
  <si>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</si>
  <si>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</si>
  <si>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</si>
  <si>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</si>
  <si>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</si>
  <si>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</si>
  <si>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</si>
  <si>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</si>
  <si>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</si>
  <si>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</si>
  <si>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</si>
  <si>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</si>
  <si>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</si>
  <si>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</si>
  <si>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</si>
  <si>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</si>
  <si>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</si>
  <si>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</si>
  <si>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</si>
  <si>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</si>
  <si>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</si>
  <si>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</si>
  <si>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</si>
  <si>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</si>
  <si>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</si>
  <si>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</si>
  <si>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</si>
  <si>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</si>
  <si>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</si>
  <si>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</si>
  <si>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</si>
  <si>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</si>
  <si>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</si>
  <si>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</si>
  <si>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</si>
  <si>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</si>
  <si>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</si>
  <si>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</si>
  <si>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</si>
  <si>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</si>
  <si>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</si>
  <si>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</si>
  <si>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</si>
  <si>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</si>
  <si>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</si>
  <si>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</si>
  <si>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</si>
  <si>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</si>
  <si>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</si>
  <si>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</si>
  <si>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</si>
  <si>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</si>
  <si>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</si>
  <si>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</si>
  <si>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</si>
  <si>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</si>
  <si>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</si>
  <si>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</si>
  <si>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</si>
  <si>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</si>
  <si>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</si>
  <si>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</si>
  <si>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</si>
  <si>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</si>
  <si>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</si>
  <si>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</si>
  <si>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</si>
  <si>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</si>
  <si>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</si>
  <si>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</si>
  <si>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</si>
  <si>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</si>
  <si>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</si>
  <si>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</si>
  <si>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</si>
  <si>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</si>
  <si>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</si>
  <si>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</si>
  <si>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</si>
  <si>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</si>
  <si>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</si>
  <si>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</si>
  <si>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</si>
  <si>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</si>
  <si>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</si>
  <si>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</si>
  <si>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</si>
  <si>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</si>
  <si>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</si>
  <si>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</si>
  <si>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</si>
  <si>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</si>
  <si>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</si>
  <si>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</si>
  <si>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</si>
  <si>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</si>
  <si>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</si>
  <si>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</si>
  <si>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</si>
  <si>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</si>
  <si>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</si>
  <si>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</si>
  <si>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</si>
  <si>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</si>
  <si>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</si>
  <si>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</si>
  <si>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</si>
  <si>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</si>
  <si>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</si>
  <si>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</si>
  <si>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</si>
  <si>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</si>
  <si>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</si>
  <si>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</si>
  <si>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</si>
  <si>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</si>
  <si>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</si>
  <si>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</si>
  <si>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</si>
  <si>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</si>
  <si>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</si>
  <si>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</si>
  <si>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</si>
  <si>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</si>
  <si>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</si>
  <si>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</si>
  <si>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</si>
  <si>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</si>
  <si>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</si>
  <si>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</si>
  <si>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</si>
  <si>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</si>
  <si>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</si>
  <si>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</si>
  <si>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</si>
  <si>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</si>
  <si>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</si>
  <si>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</si>
  <si>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</si>
  <si>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</si>
  <si>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</si>
  <si>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</si>
  <si>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</si>
  <si>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</si>
  <si>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</si>
  <si>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</si>
  <si>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</si>
  <si>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</si>
  <si>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</si>
  <si>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</si>
  <si>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</si>
  <si>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</si>
  <si>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</si>
  <si>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</si>
  <si>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</si>
  <si>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</si>
  <si>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</si>
  <si>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</si>
  <si>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</si>
  <si>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</si>
  <si>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</si>
  <si>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</si>
  <si>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</si>
  <si>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</si>
  <si>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</si>
  <si>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</si>
  <si>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</si>
  <si>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</si>
  <si>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</si>
  <si>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</si>
  <si>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</si>
  <si>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</si>
  <si>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</si>
  <si>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</si>
  <si>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</si>
  <si>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</si>
  <si>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</si>
  <si>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</si>
  <si>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</si>
  <si>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</si>
  <si>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</si>
  <si>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</si>
  <si>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</si>
  <si>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</si>
  <si>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</si>
  <si>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</si>
  <si>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</si>
  <si>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</si>
  <si>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</si>
  <si>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</si>
  <si>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</si>
  <si>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</si>
  <si>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</si>
  <si>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</si>
  <si>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</si>
  <si>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</si>
  <si>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</si>
  <si>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</si>
  <si>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</si>
  <si>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</si>
  <si>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</si>
  <si>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</si>
  <si>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</si>
  <si>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</si>
  <si>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</si>
  <si>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</si>
  <si>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</si>
  <si>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</si>
  <si>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</si>
  <si>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</si>
  <si>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</si>
  <si>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</si>
  <si>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</si>
  <si>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</si>
  <si>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</si>
  <si>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</si>
  <si>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</si>
  <si>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</si>
  <si>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</si>
  <si>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</si>
  <si>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</si>
  <si>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</si>
  <si>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</si>
  <si>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</si>
  <si>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</si>
  <si>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</si>
  <si>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</si>
  <si>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</si>
  <si>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</si>
  <si>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</si>
  <si>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</si>
  <si>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</si>
  <si>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</si>
  <si>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</si>
  <si>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</si>
  <si>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</si>
  <si>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</si>
  <si>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</si>
  <si>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</si>
  <si>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</si>
  <si>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</si>
  <si>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</si>
  <si>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</si>
  <si>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</si>
  <si>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</si>
  <si>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</si>
  <si>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</si>
  <si>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</si>
  <si>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</si>
  <si>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</si>
  <si>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</si>
  <si>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</si>
  <si>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</si>
  <si>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</si>
  <si>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</si>
  <si>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</si>
  <si>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</si>
  <si>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</si>
  <si>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</si>
  <si>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</si>
  <si>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</si>
  <si>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</si>
  <si>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</si>
  <si>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</si>
  <si>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</si>
  <si>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</si>
  <si>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</si>
  <si>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</si>
  <si>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</si>
  <si>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</si>
  <si>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</si>
  <si>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</si>
  <si>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</si>
  <si>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</si>
  <si>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</si>
  <si>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</si>
  <si>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</si>
  <si>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</si>
  <si>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</si>
  <si>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</si>
  <si>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</si>
  <si>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</si>
  <si>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</si>
  <si>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</si>
  <si>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</si>
  <si>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</si>
  <si>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</si>
  <si>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</si>
  <si>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</si>
  <si>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</si>
  <si>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</si>
  <si>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</si>
  <si>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</si>
  <si>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</si>
  <si>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</si>
  <si>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</si>
  <si>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</si>
  <si>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</si>
  <si>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</si>
  <si>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</si>
  <si>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</si>
  <si>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</si>
  <si>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</si>
  <si>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</si>
  <si>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</si>
  <si>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</si>
  <si>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</si>
  <si>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</si>
  <si>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</si>
  <si>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</si>
  <si>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</si>
  <si>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</si>
  <si>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</si>
  <si>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</si>
  <si>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</si>
  <si>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</si>
  <si>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</si>
  <si>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</si>
  <si>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</si>
  <si>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</si>
  <si>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</si>
  <si>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</si>
  <si>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</si>
  <si>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</si>
  <si>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</si>
  <si>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</si>
  <si>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</si>
  <si>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</si>
  <si>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</si>
  <si>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</si>
  <si>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</si>
  <si>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</si>
  <si>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</si>
  <si>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</si>
  <si>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</si>
  <si>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</si>
  <si>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</si>
  <si>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</si>
  <si>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</si>
  <si>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</si>
  <si>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</si>
  <si>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</si>
  <si>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</si>
  <si>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</si>
  <si>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</si>
  <si>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</si>
  <si>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</si>
  <si>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</si>
  <si>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</si>
  <si>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</si>
  <si>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</si>
  <si>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</si>
  <si>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</si>
  <si>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</si>
  <si>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</si>
  <si>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</si>
  <si>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</si>
  <si>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</si>
  <si>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</si>
  <si>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</si>
  <si>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</si>
  <si>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</si>
  <si>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</si>
  <si>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</si>
  <si>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</si>
  <si>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</si>
  <si>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</si>
  <si>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</si>
  <si>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</si>
  <si>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</si>
  <si>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</si>
  <si>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</si>
  <si>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</si>
  <si>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</si>
  <si>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</si>
  <si>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</si>
  <si>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</si>
  <si>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</si>
  <si>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</si>
  <si>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</si>
  <si>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</si>
  <si>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</si>
  <si>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</si>
  <si>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</si>
  <si>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</si>
  <si>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</si>
  <si>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</si>
  <si>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</si>
  <si>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</si>
  <si>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</si>
  <si>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</si>
  <si>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</si>
  <si>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</si>
  <si>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</si>
  <si>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</si>
  <si>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</si>
  <si>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</si>
  <si>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</si>
  <si>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</si>
  <si>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</si>
  <si>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</si>
  <si>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</si>
  <si>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</si>
  <si>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</si>
  <si>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</si>
  <si>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</si>
  <si>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</si>
  <si>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</si>
  <si>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</si>
  <si>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</si>
  <si>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</si>
  <si>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</si>
  <si>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</si>
  <si>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</si>
  <si>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</si>
  <si>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</si>
  <si>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</si>
  <si>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</si>
  <si>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</si>
  <si>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</si>
  <si>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</si>
  <si>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</si>
  <si>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</si>
  <si>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</si>
  <si>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</si>
  <si>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</si>
  <si>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</si>
  <si>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</si>
  <si>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</si>
  <si>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</si>
  <si>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</si>
  <si>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</si>
  <si>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</si>
  <si>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</si>
  <si>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</si>
  <si>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</si>
  <si>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</si>
  <si>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</si>
  <si>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</si>
  <si>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</si>
  <si>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</si>
  <si>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</si>
  <si>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</si>
  <si>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</si>
  <si>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</si>
  <si>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</si>
  <si>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</si>
  <si>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</si>
  <si>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</si>
  <si>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</si>
  <si>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</si>
  <si>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</si>
  <si>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</si>
  <si>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</si>
  <si>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</si>
  <si>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</si>
  <si>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</si>
  <si>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</si>
  <si>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</si>
  <si>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</si>
  <si>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</si>
  <si>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</si>
  <si>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</si>
  <si>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</si>
  <si>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</si>
  <si>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</si>
  <si>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</si>
  <si>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</si>
  <si>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</si>
  <si>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</si>
  <si>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</si>
  <si>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</si>
  <si>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</si>
  <si>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</si>
  <si>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</si>
  <si>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</si>
  <si>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</si>
  <si>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</si>
  <si>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</si>
  <si>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</si>
  <si>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</si>
  <si>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</si>
  <si>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</si>
  <si>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</si>
  <si>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</si>
  <si>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</si>
  <si>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</si>
  <si>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</si>
  <si>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</si>
  <si>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</si>
  <si>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</si>
  <si>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</si>
  <si>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</si>
  <si>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</si>
  <si>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</si>
  <si>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</si>
  <si>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</si>
  <si>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</si>
  <si>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</si>
  <si>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</si>
  <si>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</si>
  <si>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</si>
  <si>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</si>
  <si>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</si>
  <si>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</si>
  <si>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</si>
  <si>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</si>
  <si>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</si>
  <si>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</si>
  <si>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</si>
  <si>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</si>
  <si>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</si>
  <si>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</si>
  <si>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</si>
  <si>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</si>
  <si>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</si>
  <si>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</si>
  <si>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</si>
  <si>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</si>
  <si>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</si>
  <si>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</si>
  <si>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</si>
  <si>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</si>
  <si>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</si>
  <si>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</si>
  <si>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</si>
  <si>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</si>
  <si>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</si>
  <si>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</si>
  <si>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</si>
  <si>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</si>
  <si>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</si>
  <si>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</si>
  <si>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</si>
  <si>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</si>
  <si>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</si>
  <si>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</si>
  <si>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</si>
  <si>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</si>
  <si>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</si>
  <si>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</si>
  <si>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</si>
  <si>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</si>
  <si>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</si>
  <si>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</si>
  <si>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</si>
  <si>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</si>
  <si>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</si>
  <si>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</si>
  <si>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</si>
  <si>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</si>
  <si>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</si>
  <si>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</si>
  <si>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</si>
  <si>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</si>
  <si>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</si>
  <si>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</si>
  <si>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</si>
  <si>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</si>
  <si>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</si>
  <si>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</si>
  <si>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</si>
  <si>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</si>
  <si>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</si>
  <si>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</si>
  <si>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</si>
  <si>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</si>
  <si>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</si>
  <si>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</si>
  <si>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</si>
  <si>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</si>
  <si>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</si>
  <si>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</si>
  <si>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</si>
  <si>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</si>
  <si>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</si>
  <si>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</si>
  <si>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</si>
  <si>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</si>
  <si>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</si>
  <si>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</si>
  <si>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</si>
  <si>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</si>
  <si>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</si>
  <si>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</si>
  <si>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</si>
  <si>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</si>
  <si>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</si>
  <si>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</si>
  <si>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</si>
  <si>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</si>
  <si>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</si>
  <si>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</si>
  <si>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</si>
  <si>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</si>
  <si>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</si>
  <si>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</si>
  <si>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</si>
  <si>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</si>
  <si>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</si>
  <si>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</si>
  <si>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</si>
  <si>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</si>
  <si>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</si>
  <si>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</si>
  <si>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</si>
  <si>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</si>
  <si>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</si>
  <si>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</si>
  <si>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</si>
  <si>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</si>
  <si>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</si>
  <si>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</si>
  <si>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</si>
  <si>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</si>
  <si>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</si>
  <si>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</si>
  <si>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</si>
  <si>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</si>
  <si>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</si>
  <si>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</si>
  <si>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</si>
  <si>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</si>
  <si>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</si>
  <si>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</si>
  <si>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</si>
  <si>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</si>
  <si>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</si>
  <si>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</si>
  <si>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</si>
  <si>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</si>
  <si>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</si>
  <si>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</si>
  <si>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</si>
  <si>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</si>
  <si>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</si>
  <si>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</si>
  <si>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</si>
  <si>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</si>
  <si>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</si>
  <si>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</si>
  <si>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</si>
  <si>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</si>
  <si>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</si>
  <si>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</si>
  <si>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</si>
  <si>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</si>
  <si>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</si>
  <si>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</si>
  <si>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</si>
  <si>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</si>
  <si>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</si>
  <si>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</si>
  <si>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</si>
  <si>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</si>
  <si>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</si>
  <si>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</si>
  <si>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</si>
  <si>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</si>
  <si>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</si>
  <si>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</si>
  <si>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</si>
  <si>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</si>
  <si>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</si>
  <si>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</si>
  <si>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</si>
  <si>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</si>
  <si>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</si>
  <si>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</si>
  <si>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</si>
  <si>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</si>
  <si>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</si>
  <si>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</si>
  <si>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</si>
  <si>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</si>
  <si>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</si>
  <si>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</si>
  <si>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</si>
  <si>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</si>
  <si>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</si>
  <si>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</si>
  <si>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</si>
  <si>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</si>
  <si>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</si>
  <si>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</si>
  <si>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</si>
  <si>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</si>
  <si>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</si>
  <si>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</si>
  <si>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</si>
  <si>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</si>
  <si>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</si>
  <si>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</si>
  <si>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</si>
  <si>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</si>
  <si>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</si>
  <si>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</si>
  <si>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</si>
  <si>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</si>
  <si>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</si>
  <si>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</si>
  <si>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</si>
  <si>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</si>
  <si>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</si>
  <si>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</si>
  <si>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</si>
  <si>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</si>
  <si>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</si>
  <si>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</si>
  <si>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</si>
  <si>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</si>
  <si>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</si>
  <si>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</si>
  <si>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</si>
  <si>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</si>
  <si>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</si>
  <si>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</si>
  <si>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</si>
  <si>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</si>
  <si>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</si>
  <si>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</si>
  <si>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</si>
  <si>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</si>
  <si>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</si>
  <si>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</si>
  <si>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</si>
  <si>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</si>
  <si>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</si>
  <si>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</si>
  <si>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</si>
  <si>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</si>
  <si>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</si>
  <si>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</si>
  <si>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</si>
  <si>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</si>
  <si>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</si>
  <si>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</si>
  <si>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</si>
  <si>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</si>
  <si>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</si>
  <si>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</si>
  <si>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</si>
  <si>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</si>
  <si>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</si>
  <si>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</si>
  <si>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</si>
  <si>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</si>
  <si>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</si>
  <si>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</si>
  <si>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</si>
  <si>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</si>
  <si>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</si>
  <si>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</si>
  <si>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</si>
  <si>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</si>
  <si>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</si>
  <si>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</si>
  <si>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</si>
  <si>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</si>
  <si>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</si>
  <si>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</si>
  <si>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</si>
  <si>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</si>
  <si>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</si>
  <si>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</si>
  <si>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</si>
  <si>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</si>
  <si>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</si>
  <si>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</si>
  <si>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</si>
  <si>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</si>
  <si>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</si>
  <si>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</si>
  <si>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</si>
  <si>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</si>
  <si>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</si>
  <si>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</si>
  <si>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</si>
  <si>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</si>
  <si>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</si>
  <si>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</si>
  <si>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</si>
  <si>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</si>
  <si>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</si>
  <si>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</si>
  <si>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</si>
  <si>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</si>
  <si>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</si>
  <si>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</si>
  <si>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</si>
  <si>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</si>
  <si>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</si>
  <si>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</si>
  <si>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</si>
  <si>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</si>
  <si>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</si>
  <si>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</si>
  <si>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</si>
  <si>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</si>
  <si>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</si>
  <si>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</si>
  <si>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</si>
  <si>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</si>
  <si>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</si>
  <si>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</si>
  <si>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</si>
  <si>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</si>
  <si>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</si>
  <si>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</si>
  <si>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</si>
  <si>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</si>
  <si>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</si>
  <si>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</si>
  <si>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</si>
  <si>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</si>
  <si>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</si>
  <si>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</si>
  <si>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</si>
  <si>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</si>
  <si>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</si>
  <si>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</si>
  <si>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</si>
  <si>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</si>
  <si>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</si>
  <si>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</si>
  <si>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</si>
  <si>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</si>
  <si>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</si>
  <si>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</si>
  <si>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</si>
  <si>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</si>
  <si>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</si>
  <si>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</si>
  <si>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</si>
  <si>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</si>
  <si>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</si>
  <si>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</si>
  <si>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</si>
  <si>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</si>
  <si>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</si>
  <si>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</si>
  <si>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</si>
  <si>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</si>
  <si>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</si>
  <si>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</si>
  <si>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</si>
  <si>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</si>
  <si>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</si>
  <si>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</si>
  <si>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</si>
  <si>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</si>
  <si>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</si>
  <si>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</si>
  <si>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</si>
  <si>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</si>
  <si>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</si>
  <si>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</si>
  <si>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</si>
  <si>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</si>
  <si>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</si>
  <si>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</si>
  <si>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</si>
  <si>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</si>
  <si>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</si>
  <si>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</si>
  <si>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</si>
  <si>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</si>
  <si>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</si>
  <si>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</si>
  <si>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</si>
  <si>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</si>
  <si>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</si>
  <si>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</si>
  <si>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</si>
  <si>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</si>
  <si>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</si>
  <si>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</si>
  <si>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</si>
  <si>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</si>
  <si>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</si>
  <si>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</si>
  <si>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</si>
  <si>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</si>
  <si>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</si>
  <si>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</si>
  <si>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</si>
  <si>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</si>
  <si>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</si>
  <si>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</si>
  <si>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</si>
  <si>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</si>
  <si>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</si>
  <si>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</si>
  <si>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</si>
  <si>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</si>
  <si>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</si>
  <si>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</si>
  <si>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</si>
  <si>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</si>
  <si>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</si>
  <si>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</si>
  <si>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</si>
  <si>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</si>
  <si>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</si>
  <si>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</si>
  <si>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</si>
  <si>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</si>
  <si>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</si>
  <si>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</si>
  <si>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</si>
  <si>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</si>
  <si>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</si>
  <si>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</si>
  <si>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</si>
  <si>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</si>
  <si>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</si>
  <si>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</si>
  <si>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</si>
  <si>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</si>
  <si>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</si>
  <si>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</si>
  <si>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</si>
  <si>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</si>
  <si>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</si>
  <si>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</si>
  <si>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</si>
  <si>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</si>
  <si>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</si>
  <si>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</si>
  <si>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</si>
  <si>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</si>
  <si>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</si>
  <si>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</si>
  <si>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</si>
  <si>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</si>
  <si>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</si>
  <si>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</si>
  <si>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</si>
  <si>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</si>
  <si>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</si>
  <si>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</si>
  <si>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</si>
  <si>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</si>
  <si>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</si>
  <si>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</si>
  <si>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</si>
  <si>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</si>
  <si>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</si>
  <si>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</si>
  <si>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</si>
  <si>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</si>
  <si>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</si>
  <si>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</si>
  <si>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</si>
  <si>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</si>
  <si>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</si>
  <si>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</si>
  <si>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</si>
  <si>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</si>
  <si>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</si>
  <si>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</si>
  <si>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</si>
  <si>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</si>
  <si>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</si>
  <si>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</si>
  <si>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</si>
  <si>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</si>
  <si>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</si>
  <si>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</si>
  <si>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</si>
  <si>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</si>
  <si>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</si>
  <si>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</si>
  <si>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</si>
  <si>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</si>
  <si>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</si>
  <si>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</si>
  <si>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</si>
  <si>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</si>
  <si>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</si>
  <si>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</si>
  <si>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</si>
  <si>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</si>
  <si>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</si>
  <si>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</si>
  <si>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</si>
  <si>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</si>
  <si>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</si>
  <si>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</si>
  <si>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</si>
  <si>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</si>
  <si>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</si>
  <si>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</si>
  <si>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</si>
  <si>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</si>
  <si>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</si>
  <si>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</si>
  <si>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</si>
  <si>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</si>
  <si>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</si>
  <si>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</si>
  <si>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</si>
  <si>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</si>
  <si>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</si>
  <si>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</si>
  <si>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</si>
  <si>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</si>
  <si>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</si>
  <si>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</si>
  <si>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</si>
  <si>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</si>
  <si>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</si>
  <si>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</si>
  <si>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</si>
  <si>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</si>
  <si>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</si>
  <si>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</si>
  <si>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</si>
  <si>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</si>
  <si>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</si>
  <si>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</si>
  <si>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</si>
  <si>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</si>
  <si>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</si>
  <si>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</si>
  <si>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</si>
  <si>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</si>
  <si>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</si>
  <si>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</si>
  <si>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</si>
  <si>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</si>
  <si>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</si>
  <si>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</si>
  <si>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</si>
  <si>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</si>
  <si>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</si>
  <si>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</si>
  <si>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</si>
  <si>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</si>
  <si>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</si>
  <si>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</si>
  <si>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</si>
  <si>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</si>
  <si>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</si>
  <si>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</si>
  <si>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</si>
  <si>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</si>
  <si>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</si>
  <si>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</si>
  <si>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</si>
  <si>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</si>
  <si>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</si>
  <si>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</si>
  <si>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</si>
  <si>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</si>
  <si>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</si>
  <si>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</si>
  <si>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</si>
  <si>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</si>
  <si>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</si>
  <si>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</si>
  <si>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</si>
  <si>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</si>
  <si>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</si>
  <si>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</si>
  <si>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</si>
  <si>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</si>
  <si>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</si>
  <si>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</si>
  <si>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</si>
  <si>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</si>
  <si>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</si>
  <si>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</si>
  <si>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</si>
  <si>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</si>
  <si>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</si>
  <si>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</si>
  <si>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</si>
  <si>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</si>
  <si>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</si>
  <si>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</si>
  <si>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</si>
  <si>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</si>
  <si>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</si>
  <si>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</si>
  <si>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</si>
  <si>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</si>
  <si>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</si>
  <si>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</si>
  <si>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</si>
  <si>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</si>
  <si>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</si>
  <si>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</si>
  <si>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</si>
  <si>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</si>
  <si>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</si>
  <si>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</si>
  <si>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</si>
  <si>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</si>
  <si>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</si>
  <si>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</si>
  <si>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</si>
  <si>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</si>
  <si>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</si>
  <si>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</si>
  <si>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</si>
  <si>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</si>
  <si>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</si>
  <si>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</si>
  <si>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</si>
  <si>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</si>
  <si>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</si>
  <si>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</si>
  <si>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</si>
  <si>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</si>
  <si>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</si>
  <si>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</si>
  <si>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</si>
  <si>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</si>
  <si>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</si>
  <si>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</si>
  <si>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</si>
  <si>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</si>
  <si>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</si>
  <si>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</si>
  <si>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</si>
  <si>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</si>
  <si>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</si>
  <si>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</si>
  <si>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</si>
  <si>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</si>
  <si>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</si>
  <si>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</si>
  <si>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</si>
  <si>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</si>
  <si>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</si>
  <si>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</si>
  <si>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</si>
  <si>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</si>
  <si>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</si>
  <si>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</si>
  <si>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</si>
  <si>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</si>
  <si>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</si>
  <si>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</si>
  <si>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</si>
  <si>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</si>
  <si>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</si>
  <si>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</si>
  <si>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</si>
  <si>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</si>
  <si>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</si>
  <si>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</si>
  <si>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</si>
  <si>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</si>
  <si>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</si>
  <si>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</si>
  <si>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</si>
  <si>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</si>
  <si>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</si>
  <si>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</si>
  <si>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</si>
  <si>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</si>
  <si>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</si>
  <si>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</si>
  <si>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</si>
  <si>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</si>
  <si>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</si>
  <si>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</si>
  <si>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</si>
  <si>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</si>
  <si>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</si>
  <si>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</si>
  <si>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</si>
  <si>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</si>
  <si>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</si>
  <si>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</si>
  <si>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</si>
  <si>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</si>
  <si>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</si>
  <si>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</si>
  <si>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</si>
  <si>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</si>
  <si>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</si>
  <si>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</si>
  <si>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</si>
  <si>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</si>
  <si>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</si>
  <si>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</si>
  <si>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</si>
  <si>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</si>
  <si>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</si>
  <si>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</si>
  <si>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</si>
  <si>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</si>
  <si>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</si>
  <si>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</si>
  <si>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</si>
  <si>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</si>
  <si>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</si>
  <si>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</si>
  <si>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</si>
  <si>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</si>
  <si>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</si>
  <si>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</si>
  <si>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</si>
  <si>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</si>
  <si>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</si>
  <si>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</si>
  <si>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</si>
  <si>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</si>
  <si>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</si>
  <si>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</si>
  <si>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</si>
  <si>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</si>
  <si>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</si>
  <si>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</si>
  <si>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</si>
  <si>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</si>
  <si>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</si>
  <si>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</si>
  <si>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</si>
  <si>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</si>
  <si>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</si>
  <si>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</si>
  <si>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</si>
  <si>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</si>
  <si>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</si>
  <si>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</si>
  <si>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</si>
  <si>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</si>
  <si>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</si>
  <si>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</si>
  <si>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</si>
  <si>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</si>
  <si>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</si>
  <si>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</si>
  <si>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</si>
  <si>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</si>
  <si>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</si>
  <si>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</si>
  <si>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</si>
  <si>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</si>
  <si>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</si>
  <si>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</si>
  <si>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</si>
  <si>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</si>
  <si>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</si>
  <si>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</si>
  <si>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</si>
  <si>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</si>
  <si>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</si>
  <si>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</si>
  <si>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</si>
  <si>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</si>
  <si>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</si>
  <si>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</si>
  <si>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</si>
  <si>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</si>
  <si>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</si>
  <si>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</si>
  <si>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</si>
  <si>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</si>
  <si>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</si>
  <si>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</si>
  <si>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</si>
  <si>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</si>
  <si>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</si>
  <si>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</si>
  <si>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</si>
  <si>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</si>
  <si>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</si>
  <si>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</si>
  <si>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</si>
  <si>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</si>
  <si>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</si>
  <si>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</si>
  <si>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</si>
  <si>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</si>
  <si>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</si>
  <si>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</si>
  <si>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</si>
  <si>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</si>
  <si>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</si>
  <si>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</si>
  <si>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</si>
  <si>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</si>
  <si>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</si>
  <si>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</si>
  <si>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</si>
  <si>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</si>
  <si>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</si>
  <si>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</si>
  <si>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</si>
  <si>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</si>
  <si>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</si>
  <si>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</si>
  <si>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</si>
  <si>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</si>
  <si>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</si>
  <si>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</si>
  <si>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</si>
  <si>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</si>
  <si>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</si>
  <si>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</si>
  <si>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</si>
  <si>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</si>
  <si>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</si>
  <si>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</si>
  <si>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</si>
  <si>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</si>
  <si>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</si>
  <si>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</si>
  <si>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</si>
  <si>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</si>
  <si>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</si>
  <si>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</si>
  <si>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</si>
  <si>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</si>
  <si>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</si>
  <si>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</si>
  <si>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</si>
  <si>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</si>
  <si>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</si>
  <si>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</si>
  <si>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</si>
  <si>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</si>
  <si>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</si>
  <si>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</si>
  <si>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</si>
  <si>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</si>
  <si>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</si>
  <si>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</si>
  <si>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</si>
  <si>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</si>
  <si>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</si>
  <si>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</si>
  <si>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</si>
  <si>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</si>
  <si>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</si>
  <si>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</si>
  <si>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</si>
  <si>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</si>
  <si>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</si>
  <si>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</si>
  <si>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</si>
  <si>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</si>
  <si>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</si>
  <si>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</si>
  <si>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</si>
  <si>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</si>
  <si>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</si>
  <si>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</si>
  <si>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</si>
  <si>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</si>
  <si>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</si>
  <si>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</si>
  <si>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</si>
  <si>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</si>
  <si>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</si>
  <si>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</si>
  <si>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</si>
  <si>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</si>
  <si>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</si>
  <si>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</si>
  <si>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</si>
  <si>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</si>
  <si>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</si>
  <si>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</si>
  <si>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</si>
  <si>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</si>
  <si>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</si>
  <si>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</si>
  <si>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</si>
  <si>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</si>
  <si>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</si>
  <si>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</si>
  <si>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</si>
  <si>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</si>
  <si>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</si>
  <si>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</si>
  <si>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</si>
  <si>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</si>
  <si>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</si>
  <si>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</si>
  <si>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</si>
  <si>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</si>
  <si>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</si>
  <si>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</si>
  <si>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</si>
  <si>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</si>
  <si>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</si>
  <si>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</si>
  <si>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</si>
  <si>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</si>
  <si>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</si>
  <si>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</si>
  <si>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</si>
  <si>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</si>
  <si>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</si>
  <si>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</si>
  <si>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</si>
  <si>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</si>
  <si>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</si>
  <si>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</si>
  <si>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</si>
  <si>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</si>
  <si>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</si>
  <si>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</si>
  <si>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</si>
  <si>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</si>
  <si>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</si>
  <si>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</si>
  <si>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</si>
  <si>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</si>
  <si>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</si>
  <si>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</si>
  <si>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</si>
  <si>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</si>
  <si>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</si>
  <si>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</si>
  <si>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</si>
  <si>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</si>
  <si>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</si>
  <si>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</si>
  <si>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</si>
  <si>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</si>
  <si>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</si>
  <si>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</si>
  <si>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</si>
  <si>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</si>
  <si>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</si>
  <si>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</si>
  <si>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</si>
  <si>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</si>
  <si>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</si>
  <si>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</si>
  <si>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</si>
  <si>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</si>
  <si>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</si>
  <si>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</si>
  <si>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</si>
  <si>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</si>
  <si>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</si>
  <si>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</si>
  <si>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</si>
  <si>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</si>
  <si>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</si>
  <si>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</si>
  <si>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</si>
  <si>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</si>
  <si>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</si>
  <si>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</si>
  <si>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</si>
  <si>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</si>
  <si>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</si>
  <si>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</si>
  <si>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</si>
  <si>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</si>
  <si>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</si>
  <si>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</si>
  <si>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</si>
  <si>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</si>
  <si>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</si>
  <si>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</si>
  <si>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</si>
  <si>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</si>
  <si>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</si>
  <si>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</si>
  <si>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</si>
  <si>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</si>
  <si>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</si>
  <si>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</si>
  <si>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</si>
  <si>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</si>
  <si>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</si>
  <si>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</si>
  <si>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</si>
  <si>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</si>
  <si>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</si>
  <si>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</si>
  <si>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</si>
  <si>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</si>
  <si>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</si>
  <si>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</si>
  <si>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</si>
  <si>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</si>
  <si>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</si>
  <si>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</si>
  <si>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</si>
  <si>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</si>
  <si>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</si>
  <si>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</si>
  <si>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</si>
  <si>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</si>
  <si>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</si>
  <si>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</si>
  <si>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</si>
  <si>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</si>
  <si>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</si>
  <si>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</si>
  <si>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</si>
  <si>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</si>
  <si>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</si>
  <si>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</si>
  <si>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</si>
  <si>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</si>
  <si>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</si>
  <si>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</si>
  <si>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</si>
  <si>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</si>
  <si>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</si>
  <si>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</si>
  <si>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</si>
  <si>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</si>
  <si>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</si>
  <si>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</si>
  <si>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</si>
  <si>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</si>
  <si>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</si>
  <si>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</si>
  <si>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</si>
  <si>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</si>
  <si>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</si>
  <si>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</si>
  <si>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</si>
  <si>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</si>
  <si>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</si>
  <si>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</si>
  <si>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</si>
  <si>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</si>
  <si>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</si>
  <si>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</si>
  <si>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</si>
  <si>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</si>
  <si>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</si>
  <si>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</si>
  <si>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</si>
  <si>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</si>
  <si>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</si>
  <si>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</si>
  <si>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</si>
  <si>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</si>
  <si>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</si>
  <si>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</si>
  <si>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</si>
  <si>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</si>
  <si>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</si>
  <si>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</si>
  <si>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</si>
  <si>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</si>
  <si>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</si>
  <si>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</si>
  <si>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</si>
  <si>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</si>
  <si>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</si>
  <si>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</si>
  <si>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</si>
  <si>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</si>
  <si>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</si>
  <si>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</si>
  <si>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</si>
  <si>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</si>
  <si>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</si>
  <si>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</si>
  <si>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</si>
  <si>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</si>
  <si>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</si>
  <si>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</si>
  <si>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</si>
  <si>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</si>
  <si>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</si>
  <si>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</si>
  <si>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</si>
  <si>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</si>
  <si>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</si>
  <si>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</si>
  <si>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</si>
  <si>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</si>
  <si>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</si>
  <si>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</si>
  <si>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</si>
  <si>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</si>
  <si>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</si>
  <si>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</si>
  <si>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</si>
  <si>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</si>
  <si>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</si>
  <si>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</si>
  <si>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</si>
  <si>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</si>
  <si>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</si>
  <si>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</si>
  <si>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</si>
  <si>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</si>
  <si>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</si>
  <si>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</si>
  <si>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</si>
  <si>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</si>
  <si>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</si>
  <si>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</si>
  <si>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</si>
  <si>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</si>
  <si>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</si>
  <si>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</si>
  <si>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</si>
  <si>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</si>
  <si>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</si>
  <si>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</si>
  <si>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</si>
  <si>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</si>
  <si>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</si>
  <si>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</si>
  <si>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</si>
  <si>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</si>
  <si>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</si>
  <si>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</si>
  <si>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</si>
  <si>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</si>
  <si>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</si>
  <si>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</si>
  <si>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</si>
  <si>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</si>
  <si>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</si>
  <si>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</si>
  <si>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</si>
  <si>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</si>
  <si>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</si>
  <si>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</si>
  <si>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</si>
  <si>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</si>
  <si>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</si>
  <si>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</si>
  <si>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</si>
  <si>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</si>
  <si>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</si>
  <si>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</si>
  <si>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</si>
  <si>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</si>
  <si>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</si>
  <si>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</si>
  <si>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</si>
  <si>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</si>
  <si>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</si>
  <si>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</si>
  <si>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</si>
  <si>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</si>
  <si>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</si>
  <si>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</si>
  <si>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</si>
  <si>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</si>
  <si>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</si>
  <si>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</si>
  <si>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</si>
  <si>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</si>
  <si>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</si>
  <si>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</si>
  <si>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</si>
  <si>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</si>
  <si>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</si>
  <si>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</si>
  <si>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</si>
  <si>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</si>
  <si>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</si>
  <si>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</si>
  <si>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</si>
  <si>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</si>
  <si>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</si>
  <si>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</si>
  <si>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</si>
  <si>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</si>
  <si>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</si>
  <si>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</si>
  <si>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</si>
  <si>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</si>
  <si>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</si>
  <si>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</si>
  <si>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</si>
  <si>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</si>
  <si>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</si>
  <si>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</si>
  <si>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</si>
  <si>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</si>
  <si>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</si>
  <si>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</si>
  <si>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</si>
  <si>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</si>
  <si>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</si>
  <si>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</si>
  <si>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</si>
  <si>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</si>
  <si>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</si>
  <si>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</si>
  <si>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</si>
  <si>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</si>
  <si>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</si>
  <si>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</si>
  <si>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</si>
  <si>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</si>
  <si>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</si>
  <si>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</si>
  <si>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</si>
  <si>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</si>
  <si>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</si>
  <si>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</si>
  <si>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</si>
  <si>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</si>
  <si>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</si>
  <si>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</si>
  <si>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</si>
  <si>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</si>
  <si>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</si>
  <si>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</si>
  <si>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</si>
  <si>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</si>
  <si>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</si>
  <si>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</si>
  <si>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</si>
  <si>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</si>
  <si>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</si>
  <si>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</si>
  <si>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</si>
  <si>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</si>
  <si>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</si>
  <si>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</si>
  <si>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</si>
  <si>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</si>
  <si>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</si>
  <si>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</si>
  <si>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</si>
  <si>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</si>
  <si>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</si>
  <si>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</si>
  <si>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</si>
  <si>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</si>
  <si>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</si>
  <si>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</si>
  <si>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</si>
  <si>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</si>
  <si>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</si>
  <si>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</si>
  <si>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</si>
  <si>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</si>
  <si>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</si>
  <si>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</si>
  <si>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</si>
  <si>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</si>
  <si>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</si>
  <si>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</si>
  <si>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</si>
  <si>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</si>
  <si>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</si>
  <si>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</si>
  <si>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</si>
  <si>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</si>
  <si>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</si>
  <si>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</si>
  <si>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</si>
  <si>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</si>
  <si>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</si>
  <si>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</si>
  <si>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</si>
  <si>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</si>
  <si>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</si>
  <si>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</si>
  <si>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</si>
  <si>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</si>
  <si>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</si>
  <si>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</si>
  <si>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</si>
  <si>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</si>
  <si>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</si>
  <si>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</si>
  <si>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</si>
  <si>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</si>
  <si>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</si>
  <si>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</si>
  <si>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</si>
  <si>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</si>
  <si>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</si>
  <si>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</si>
  <si>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</si>
  <si>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</si>
  <si>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</si>
  <si>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</si>
  <si>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</si>
  <si>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</si>
  <si>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</si>
  <si>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</si>
  <si>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</si>
  <si>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</si>
  <si>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</si>
  <si>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</si>
  <si>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</si>
  <si>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</si>
  <si>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</si>
  <si>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</si>
  <si>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</si>
  <si>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</si>
  <si>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</si>
  <si>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</si>
  <si>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</si>
  <si>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</si>
  <si>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</si>
  <si>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</si>
  <si>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</si>
  <si>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</si>
  <si>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</si>
  <si>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</si>
  <si>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</si>
  <si>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</si>
  <si>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</si>
  <si>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</si>
  <si>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</si>
  <si>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</si>
  <si>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</si>
  <si>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</si>
  <si>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</si>
  <si>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</si>
  <si>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</si>
  <si>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</si>
  <si>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</si>
  <si>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</si>
  <si>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</si>
  <si>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</si>
  <si>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</si>
  <si>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</si>
  <si>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</si>
  <si>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</si>
  <si>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</si>
  <si>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</si>
  <si>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</si>
  <si>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</si>
  <si>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</si>
  <si>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</si>
  <si>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</si>
  <si>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</si>
  <si>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</si>
  <si>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</si>
  <si>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</si>
  <si>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</si>
  <si>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</si>
  <si>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</si>
  <si>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</si>
  <si>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</si>
  <si>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</si>
  <si>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</si>
  <si>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</si>
  <si>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</si>
  <si>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</si>
  <si>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</si>
  <si>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</si>
  <si>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</si>
  <si>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</si>
  <si>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</si>
  <si>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</si>
  <si>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</si>
  <si>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</si>
  <si>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</si>
  <si>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</si>
  <si>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</si>
  <si>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</si>
  <si>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</si>
  <si>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</si>
  <si>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</si>
  <si>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</si>
  <si>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</si>
  <si>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</si>
  <si>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</si>
  <si>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</si>
  <si>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</si>
  <si>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</si>
  <si>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</si>
  <si>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</si>
  <si>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</si>
  <si>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</si>
  <si>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</si>
  <si>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</si>
  <si>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</si>
  <si>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</si>
  <si>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</si>
  <si>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</si>
  <si>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</si>
  <si>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</si>
  <si>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</si>
  <si>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</si>
  <si>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</si>
  <si>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</si>
  <si>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</si>
  <si>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</si>
  <si>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</si>
  <si>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</si>
  <si>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</si>
  <si>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</si>
  <si>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</si>
  <si>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</si>
  <si>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</si>
  <si>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</si>
  <si>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</si>
  <si>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</si>
  <si>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</si>
  <si>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</si>
  <si>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</si>
  <si>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</si>
  <si>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</si>
  <si>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</si>
  <si>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</si>
  <si>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</si>
  <si>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</si>
  <si>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</si>
  <si>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</si>
  <si>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</si>
  <si>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</si>
  <si>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</si>
  <si>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</si>
  <si>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</si>
  <si>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</si>
  <si>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</si>
  <si>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</si>
  <si>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</si>
  <si>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</si>
  <si>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</si>
  <si>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</si>
  <si>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</si>
  <si>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</si>
  <si>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</si>
  <si>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</si>
  <si>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</si>
  <si>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</si>
  <si>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</si>
  <si>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</si>
  <si>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</si>
  <si>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</si>
  <si>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</si>
  <si>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</si>
  <si>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</si>
  <si>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</si>
  <si>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</si>
  <si>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</si>
  <si>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</si>
  <si>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</si>
  <si>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</si>
  <si>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</si>
  <si>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</si>
  <si>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</si>
  <si>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</si>
  <si>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</si>
  <si>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</si>
  <si>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</si>
  <si>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</si>
  <si>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</si>
  <si>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</si>
  <si>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</si>
  <si>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</si>
  <si>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</si>
  <si>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</si>
  <si>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</si>
  <si>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</si>
  <si>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</si>
  <si>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</si>
  <si>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</si>
  <si>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</si>
  <si>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</si>
  <si>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</si>
  <si>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</si>
  <si>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</si>
  <si>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</si>
  <si>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</si>
  <si>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</si>
  <si>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</si>
  <si>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</si>
  <si>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</si>
  <si>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</si>
  <si>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</si>
  <si>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</si>
  <si>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</si>
  <si>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</si>
  <si>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</si>
  <si>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</si>
  <si>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</si>
  <si>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</si>
  <si>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</si>
  <si>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</si>
  <si>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</si>
  <si>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</si>
  <si>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</si>
  <si>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</si>
  <si>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</si>
  <si>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</si>
  <si>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</si>
  <si>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</si>
  <si>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</si>
  <si>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</si>
  <si>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</si>
  <si>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</si>
  <si>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</si>
  <si>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</si>
  <si>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</si>
  <si>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</si>
  <si>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</si>
  <si>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</si>
  <si>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</si>
  <si>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</si>
  <si>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</si>
  <si>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</si>
  <si>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</si>
  <si>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</si>
  <si>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</si>
  <si>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</si>
  <si>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</si>
  <si>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</si>
  <si>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</si>
  <si>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</si>
  <si>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</si>
  <si>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</si>
  <si>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</si>
  <si>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</si>
  <si>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</si>
  <si>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</si>
  <si>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</si>
  <si>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</si>
  <si>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</si>
  <si>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</si>
  <si>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</si>
  <si>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</si>
  <si>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</si>
  <si>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</si>
  <si>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</si>
  <si>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</si>
  <si>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</si>
  <si>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</si>
  <si>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</si>
  <si>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</si>
  <si>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</si>
  <si>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</si>
  <si>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</si>
  <si>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</si>
  <si>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</si>
  <si>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</si>
  <si>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</si>
  <si>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</si>
  <si>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</si>
  <si>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</si>
  <si>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</si>
  <si>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</si>
  <si>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</si>
  <si>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</si>
  <si>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</si>
  <si>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</si>
  <si>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</si>
  <si>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</si>
  <si>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</si>
  <si>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</si>
  <si>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</si>
  <si>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</si>
  <si>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</si>
  <si>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</si>
  <si>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</si>
  <si>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</si>
  <si>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</si>
  <si>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</si>
  <si>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</si>
  <si>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</si>
  <si>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</si>
  <si>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</si>
  <si>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</si>
  <si>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</si>
  <si>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</si>
  <si>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</si>
  <si>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</si>
  <si>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</si>
  <si>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</si>
  <si>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</si>
  <si>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</si>
  <si>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</si>
  <si>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</si>
  <si>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</si>
  <si>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</si>
  <si>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</si>
  <si>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</si>
  <si>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</si>
  <si>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</si>
  <si>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</si>
  <si>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</si>
  <si>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</si>
  <si>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</si>
  <si>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</si>
  <si>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</si>
  <si>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</si>
  <si>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</si>
  <si>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</si>
  <si>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</si>
  <si>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</si>
  <si>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</si>
  <si>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</si>
  <si>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</si>
  <si>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</si>
  <si>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</si>
  <si>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</si>
  <si>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</si>
  <si>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</si>
  <si>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</si>
  <si>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</si>
  <si>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</si>
  <si>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</si>
  <si>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</si>
  <si>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</si>
  <si>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</si>
  <si>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</si>
  <si>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</si>
  <si>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</si>
  <si>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</si>
  <si>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</si>
  <si>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</si>
  <si>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</si>
  <si>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</si>
  <si>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</si>
  <si>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</si>
  <si>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</si>
  <si>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</si>
  <si>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</si>
  <si>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</si>
  <si>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</si>
  <si>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</si>
  <si>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</si>
  <si>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</si>
  <si>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</si>
  <si>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</si>
  <si>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</si>
  <si>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</si>
  <si>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</si>
  <si>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</si>
  <si>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</si>
  <si>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</si>
  <si>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</si>
  <si>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</si>
  <si>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</si>
  <si>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</si>
  <si>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</si>
  <si>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</si>
  <si>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</si>
  <si>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</si>
  <si>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</si>
  <si>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</si>
  <si>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</si>
  <si>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</si>
  <si>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</si>
  <si>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</si>
  <si>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</si>
  <si>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</si>
  <si>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</si>
  <si>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</si>
  <si>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</si>
  <si>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</si>
  <si>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</si>
  <si>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</si>
  <si>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</si>
  <si>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</si>
  <si>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</si>
  <si>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</si>
  <si>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</si>
  <si>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</si>
  <si>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</si>
  <si>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</si>
  <si>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</si>
  <si>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</si>
  <si>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</si>
  <si>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</si>
  <si>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</si>
  <si>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</si>
  <si>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</si>
  <si>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</si>
  <si>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</si>
  <si>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</si>
  <si>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</si>
  <si>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</si>
  <si>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</si>
  <si>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</si>
  <si>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</si>
  <si>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</si>
  <si>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</si>
  <si>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</si>
  <si>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</si>
  <si>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</si>
  <si>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</si>
  <si>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</si>
  <si>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</si>
  <si>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</si>
  <si>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</si>
  <si>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</si>
  <si>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</si>
  <si>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</si>
  <si>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</si>
  <si>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</si>
  <si>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</si>
  <si>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</si>
  <si>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</si>
  <si>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</si>
  <si>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</si>
  <si>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</si>
  <si>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</si>
  <si>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</si>
  <si>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</si>
  <si>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</si>
  <si>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</si>
  <si>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</si>
  <si>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</si>
  <si>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</si>
  <si>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</si>
  <si>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</si>
  <si>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</si>
  <si>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</si>
  <si>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</si>
  <si>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</si>
  <si>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</si>
  <si>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</si>
  <si>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</si>
  <si>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</si>
  <si>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</si>
  <si>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</si>
  <si>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</si>
  <si>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</si>
  <si>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</si>
  <si>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</si>
  <si>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</si>
  <si>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</si>
  <si>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</si>
  <si>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</si>
  <si>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</si>
  <si>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</si>
  <si>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</si>
  <si>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</si>
  <si>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</si>
  <si>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</si>
  <si>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</si>
  <si>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</si>
  <si>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</si>
  <si>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</si>
  <si>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</si>
  <si>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</si>
  <si>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</si>
  <si>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</si>
  <si>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</si>
  <si>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</si>
  <si>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</si>
  <si>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</si>
  <si>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</si>
  <si>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</si>
  <si>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</si>
  <si>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</si>
  <si>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</si>
  <si>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</si>
  <si>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</si>
  <si>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</si>
  <si>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</si>
  <si>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</si>
  <si>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</si>
  <si>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</si>
  <si>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</si>
  <si>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</si>
  <si>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</si>
  <si>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</si>
  <si>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</si>
  <si>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</si>
  <si>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</si>
  <si>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</si>
  <si>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</si>
  <si>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</si>
  <si>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</si>
  <si>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</si>
  <si>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</si>
  <si>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</si>
  <si>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</si>
  <si>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</si>
  <si>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</si>
  <si>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</si>
  <si>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</si>
  <si>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</si>
  <si>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</si>
  <si>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</si>
  <si>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</si>
  <si>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</si>
  <si>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</si>
  <si>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</si>
  <si>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</si>
  <si>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</si>
  <si>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</si>
  <si>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</si>
  <si>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</si>
  <si>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</si>
  <si>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</si>
  <si>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</si>
  <si>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</si>
  <si>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</si>
  <si>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</si>
  <si>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</si>
  <si>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</si>
  <si>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</si>
  <si>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</si>
  <si>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</si>
  <si>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</si>
  <si>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</si>
  <si>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</si>
  <si>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</si>
  <si>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</si>
  <si>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</si>
  <si>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</si>
  <si>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</si>
  <si>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</si>
  <si>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</si>
  <si>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</si>
  <si>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</si>
  <si>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</si>
  <si>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</si>
  <si>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</si>
  <si>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</si>
  <si>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</si>
  <si>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</si>
  <si>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</si>
  <si>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</si>
  <si>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</si>
  <si>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</si>
  <si>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</si>
  <si>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</si>
  <si>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</si>
  <si>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</si>
  <si>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</si>
  <si>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</si>
  <si>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</si>
  <si>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</si>
  <si>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</si>
  <si>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</si>
  <si>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</si>
  <si>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</si>
  <si>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</si>
  <si>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</si>
  <si>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</si>
  <si>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</si>
  <si>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</si>
  <si>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</si>
  <si>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</si>
  <si>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</si>
  <si>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</si>
  <si>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</si>
  <si>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</si>
  <si>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</si>
  <si>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</si>
  <si>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</si>
  <si>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</si>
  <si>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</si>
  <si>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</si>
  <si>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</si>
  <si>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</si>
  <si>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</si>
  <si>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</si>
  <si>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</si>
  <si>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</si>
  <si>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</si>
  <si>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</si>
  <si>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</si>
  <si>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</si>
  <si>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</si>
  <si>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</si>
  <si>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</si>
  <si>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</si>
  <si>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</si>
  <si>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</si>
  <si>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</si>
  <si>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</si>
  <si>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</si>
  <si>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</si>
  <si>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</si>
  <si>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</si>
  <si>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</si>
  <si>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</si>
  <si>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</si>
  <si>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</si>
  <si>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</si>
  <si>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</si>
  <si>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</si>
  <si>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</si>
  <si>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</si>
  <si>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</si>
  <si>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</si>
  <si>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</si>
  <si>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</si>
  <si>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</si>
  <si>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</si>
  <si>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</si>
  <si>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</si>
  <si>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</si>
  <si>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</si>
  <si>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</si>
  <si>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</si>
  <si>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</si>
  <si>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</si>
  <si>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</si>
  <si>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</si>
  <si>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</si>
  <si>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</si>
  <si>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</si>
  <si>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</si>
  <si>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</si>
  <si>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</si>
  <si>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</si>
  <si>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</si>
  <si>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</si>
  <si>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</si>
  <si>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</si>
  <si>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</si>
  <si>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</si>
  <si>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</si>
  <si>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</si>
  <si>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</si>
  <si>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</si>
  <si>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</si>
  <si>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</si>
  <si>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</si>
  <si>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</si>
  <si>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</si>
  <si>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</si>
  <si>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</si>
  <si>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</si>
  <si>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</si>
  <si>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</si>
  <si>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</si>
  <si>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</si>
  <si>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</si>
  <si>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</si>
  <si>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</si>
  <si>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</si>
  <si>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</si>
  <si>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</si>
  <si>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</si>
  <si>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</si>
  <si>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</si>
  <si>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</si>
  <si>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</si>
  <si>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</si>
  <si>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</si>
  <si>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</si>
  <si>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</si>
  <si>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</si>
  <si>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</si>
  <si>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</si>
  <si>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</si>
  <si>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</si>
  <si>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</si>
  <si>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</si>
  <si>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</si>
  <si>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</si>
  <si>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</si>
  <si>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</si>
  <si>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</si>
  <si>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</si>
  <si>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</si>
  <si>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</si>
  <si>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</si>
  <si>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</si>
  <si>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</si>
  <si>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</si>
  <si>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</si>
  <si>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</si>
  <si>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</si>
  <si>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</si>
  <si>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</si>
  <si>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</si>
  <si>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</si>
  <si>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</si>
  <si>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</si>
  <si>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</si>
  <si>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</si>
  <si>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</si>
  <si>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</si>
  <si>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</si>
  <si>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</si>
  <si>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</si>
  <si>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</si>
  <si>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</si>
  <si>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</si>
  <si>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</si>
  <si>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</si>
  <si>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</si>
  <si>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</si>
  <si>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</si>
  <si>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</si>
  <si>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</si>
  <si>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</si>
  <si>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</si>
  <si>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</si>
  <si>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</si>
  <si>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</si>
  <si>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</si>
  <si>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</si>
  <si>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</si>
  <si>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</si>
  <si>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</si>
  <si>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</si>
  <si>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</si>
  <si>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</si>
  <si>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</si>
  <si>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</si>
  <si>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</si>
  <si>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</si>
  <si>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</si>
  <si>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</si>
  <si>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</si>
  <si>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</si>
  <si>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</si>
  <si>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</si>
  <si>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</si>
  <si>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</si>
  <si>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</si>
  <si>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</si>
  <si>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</si>
  <si>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</si>
  <si>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</si>
  <si>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</si>
  <si>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</si>
  <si>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</si>
  <si>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</si>
  <si>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</si>
  <si>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</si>
  <si>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</si>
  <si>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</si>
  <si>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</si>
  <si>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</si>
  <si>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</si>
  <si>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</si>
  <si>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</si>
  <si>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</si>
  <si>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</si>
  <si>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</si>
  <si>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</si>
  <si>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</si>
  <si>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</si>
  <si>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</si>
  <si>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</si>
  <si>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</si>
  <si>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</si>
  <si>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</si>
  <si>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</si>
  <si>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</si>
  <si>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</si>
  <si>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</si>
  <si>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</si>
  <si>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</si>
  <si>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</si>
  <si>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</si>
  <si>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</si>
  <si>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</si>
  <si>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</si>
  <si>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</si>
  <si>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</si>
  <si>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</si>
  <si>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</si>
  <si>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</si>
  <si>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</si>
  <si>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</si>
  <si>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</si>
  <si>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</si>
  <si>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</si>
  <si>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</si>
  <si>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</si>
  <si>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</si>
  <si>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</si>
  <si>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</si>
  <si>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</si>
  <si>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</si>
  <si>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</si>
  <si>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</si>
  <si>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</si>
  <si>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</si>
  <si>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</si>
  <si>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</si>
  <si>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</si>
  <si>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</si>
  <si>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</si>
  <si>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</si>
  <si>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</si>
  <si>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</si>
  <si>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</si>
  <si>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</si>
  <si>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</si>
  <si>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</si>
  <si>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</si>
  <si>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</si>
  <si>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</si>
  <si>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</si>
  <si>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</si>
  <si>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</si>
  <si>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</si>
  <si>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</si>
  <si>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</si>
  <si>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</si>
  <si>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</si>
  <si>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</si>
  <si>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</si>
  <si>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</si>
  <si>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</si>
  <si>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</si>
  <si>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</si>
  <si>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</si>
  <si>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</si>
  <si>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</si>
  <si>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</si>
  <si>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</si>
  <si>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</si>
  <si>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</si>
  <si>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</si>
  <si>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</si>
  <si>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</si>
  <si>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</si>
  <si>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</si>
  <si>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</si>
  <si>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</si>
  <si>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</si>
  <si>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</si>
  <si>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</si>
  <si>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</si>
  <si>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</si>
  <si>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</si>
  <si>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</si>
  <si>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</si>
  <si>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</si>
  <si>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</si>
  <si>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</si>
  <si>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</si>
  <si>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</si>
  <si>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</si>
  <si>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</si>
  <si>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</si>
  <si>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</si>
  <si>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</si>
  <si>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</si>
  <si>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</si>
  <si>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</si>
  <si>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</si>
  <si>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</si>
  <si>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</si>
  <si>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</si>
  <si>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</si>
  <si>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</si>
  <si>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</si>
  <si>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</si>
  <si>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</si>
  <si>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</si>
  <si>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</si>
  <si>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</si>
  <si>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</si>
  <si>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</si>
  <si>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</si>
  <si>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</si>
  <si>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</si>
  <si>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</si>
  <si>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</si>
  <si>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</si>
  <si>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</si>
  <si>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</si>
  <si>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</si>
  <si>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</si>
  <si>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</si>
  <si>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</si>
  <si>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</si>
  <si>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</si>
  <si>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</si>
  <si>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</si>
  <si>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</si>
  <si>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</si>
  <si>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</si>
  <si>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</si>
  <si>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</si>
  <si>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</si>
  <si>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</si>
  <si>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</si>
  <si>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</si>
  <si>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</si>
  <si>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</si>
  <si>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</si>
  <si>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</si>
  <si>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</si>
  <si>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</si>
  <si>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</si>
  <si>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</si>
  <si>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</si>
  <si>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</si>
  <si>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</si>
  <si>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</si>
  <si>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</si>
  <si>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</si>
  <si>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</si>
  <si>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</si>
  <si>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</si>
  <si>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</si>
  <si>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</si>
  <si>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</si>
  <si>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</si>
  <si>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</si>
  <si>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</si>
  <si>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</si>
  <si>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</si>
  <si>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</si>
  <si>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</si>
  <si>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</si>
  <si>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</si>
  <si>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</si>
  <si>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</si>
  <si>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</si>
  <si>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</si>
  <si>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</si>
  <si>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</si>
  <si>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</si>
  <si>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</si>
  <si>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</si>
  <si>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</si>
  <si>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</si>
  <si>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</si>
  <si>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</si>
  <si>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</si>
  <si>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</si>
  <si>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</si>
  <si>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</si>
  <si>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</si>
  <si>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</si>
  <si>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</si>
  <si>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</si>
  <si>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</si>
  <si>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</si>
  <si>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</si>
  <si>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</si>
  <si>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</si>
  <si>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</si>
  <si>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</si>
  <si>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</si>
  <si>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</si>
  <si>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</si>
  <si>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</si>
  <si>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</si>
  <si>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</si>
  <si>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</si>
  <si>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</si>
  <si>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</si>
  <si>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</si>
  <si>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</si>
  <si>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</si>
  <si>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</si>
  <si>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</si>
  <si>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</si>
  <si>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</si>
  <si>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</si>
  <si>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</si>
  <si>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</si>
  <si>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</si>
  <si>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</si>
  <si>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</si>
  <si>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</si>
  <si>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</si>
  <si>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</si>
  <si>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</si>
  <si>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</si>
  <si>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</si>
  <si>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</si>
  <si>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</si>
  <si>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</si>
  <si>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</si>
  <si>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</si>
  <si>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</si>
  <si>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</si>
  <si>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</si>
  <si>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</si>
  <si>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</si>
  <si>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</si>
  <si>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</si>
  <si>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</si>
  <si>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</si>
  <si>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</si>
  <si>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</si>
  <si>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</si>
  <si>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</si>
  <si>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</si>
  <si>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</si>
  <si>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</si>
  <si>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</si>
  <si>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</si>
  <si>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</si>
  <si>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</si>
  <si>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</si>
  <si>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</si>
  <si>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</si>
  <si>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</si>
  <si>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</si>
  <si>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</si>
  <si>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</si>
  <si>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</si>
  <si>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</si>
  <si>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</si>
  <si>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</si>
  <si>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</si>
  <si>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</si>
  <si>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</si>
  <si>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</si>
  <si>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</si>
  <si>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</si>
  <si>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</si>
  <si>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</si>
  <si>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</si>
  <si>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</si>
  <si>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</si>
  <si>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</si>
  <si>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</si>
  <si>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</si>
  <si>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</si>
  <si>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</si>
  <si>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</si>
  <si>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</si>
  <si>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</si>
  <si>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</si>
  <si>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</si>
  <si>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</si>
  <si>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</si>
  <si>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</si>
  <si>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</si>
  <si>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</si>
  <si>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</si>
  <si>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</si>
  <si>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</si>
  <si>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</si>
  <si>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</si>
  <si>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</si>
  <si>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</si>
  <si>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</si>
  <si>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</si>
  <si>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</si>
  <si>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</si>
  <si>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</si>
  <si>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</si>
  <si>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</si>
  <si>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</si>
  <si>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</si>
  <si>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</si>
  <si>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</si>
  <si>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</si>
  <si>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</si>
  <si>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</si>
  <si>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</si>
  <si>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</si>
  <si>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</si>
  <si>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</si>
  <si>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</si>
  <si>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</si>
  <si>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</si>
  <si>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</si>
  <si>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</si>
  <si>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</si>
  <si>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</si>
  <si>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</si>
  <si>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</si>
  <si>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</si>
  <si>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</si>
  <si>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</si>
  <si>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</si>
  <si>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</si>
  <si>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</si>
  <si>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</si>
  <si>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</si>
  <si>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</si>
  <si>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</si>
  <si>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</si>
  <si>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</si>
  <si>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</si>
  <si>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</si>
  <si>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</si>
  <si>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</si>
  <si>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</si>
  <si>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</si>
  <si>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</si>
  <si>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</si>
  <si>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</si>
  <si>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</si>
  <si>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</si>
  <si>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</si>
  <si>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</si>
  <si>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</si>
  <si>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</si>
  <si>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</si>
  <si>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</si>
  <si>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</si>
  <si>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</si>
  <si>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</si>
  <si>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</si>
  <si>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</si>
  <si>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</si>
  <si>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</si>
  <si>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</si>
  <si>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</si>
  <si>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</si>
  <si>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</si>
  <si>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</si>
  <si>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</si>
  <si>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</si>
  <si>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</si>
  <si>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</si>
  <si>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</si>
  <si>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</si>
  <si>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</si>
  <si>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</si>
  <si>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</si>
  <si>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</si>
  <si>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</si>
  <si>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</si>
  <si>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</si>
  <si>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</si>
  <si>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</si>
  <si>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</si>
  <si>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</si>
  <si>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</si>
  <si>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</si>
  <si>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</si>
  <si>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</si>
  <si>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</si>
  <si>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</si>
  <si>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</si>
  <si>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</si>
  <si>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</si>
  <si>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</si>
  <si>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</si>
  <si>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</si>
  <si>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</si>
  <si>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</si>
  <si>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</si>
  <si>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</si>
  <si>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</si>
  <si>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</si>
  <si>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</si>
  <si>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</si>
  <si>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</si>
  <si>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</si>
  <si>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</si>
  <si>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</si>
  <si>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</si>
  <si>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</si>
  <si>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</si>
  <si>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</si>
  <si>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</si>
  <si>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</si>
  <si>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</si>
  <si>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</si>
  <si>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</si>
  <si>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</si>
  <si>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</si>
  <si>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</si>
  <si>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</si>
  <si>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</si>
  <si>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</si>
  <si>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</si>
  <si>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</si>
  <si>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</si>
  <si>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</si>
  <si>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</si>
  <si>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</si>
  <si>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</si>
  <si>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</si>
  <si>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</si>
  <si>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</si>
  <si>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</si>
  <si>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</si>
  <si>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</si>
  <si>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</si>
  <si>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</si>
  <si>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</si>
  <si>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</si>
  <si>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</si>
  <si>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</si>
  <si>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</si>
  <si>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</si>
  <si>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</si>
  <si>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</si>
  <si>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</si>
  <si>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</si>
  <si>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</si>
  <si>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</si>
  <si>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</si>
  <si>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</si>
  <si>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</si>
  <si>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</si>
  <si>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</si>
  <si>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</si>
  <si>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</si>
  <si>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</si>
  <si>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</si>
  <si>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</si>
  <si>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</si>
  <si>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</si>
  <si>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</si>
  <si>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</si>
  <si>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</si>
  <si>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</si>
  <si>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</si>
  <si>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</si>
  <si>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</si>
  <si>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</si>
  <si>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</si>
  <si>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</si>
  <si>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</si>
  <si>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</si>
  <si>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</si>
  <si>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</si>
  <si>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</si>
  <si>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</si>
  <si>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</si>
  <si>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</si>
  <si>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</si>
  <si>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</si>
  <si>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</si>
  <si>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</si>
  <si>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</si>
  <si>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</si>
  <si>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</si>
  <si>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</si>
  <si>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</si>
  <si>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</si>
  <si>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</si>
  <si>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</si>
  <si>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</si>
  <si>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</si>
  <si>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</si>
  <si>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</si>
  <si>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</si>
  <si>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</si>
  <si>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</si>
  <si>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</si>
  <si>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</si>
  <si>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</si>
  <si>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</si>
  <si>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</si>
  <si>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</si>
  <si>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</si>
  <si>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</si>
  <si>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</si>
  <si>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</si>
  <si>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</si>
  <si>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</si>
  <si>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</si>
  <si>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</si>
  <si>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</si>
  <si>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</si>
  <si>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</si>
  <si>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</si>
  <si>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</si>
  <si>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</si>
  <si>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</si>
  <si>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</si>
  <si>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</si>
  <si>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</si>
  <si>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</si>
  <si>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</si>
  <si>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</si>
  <si>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</si>
  <si>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</si>
  <si>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</si>
  <si>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</si>
  <si>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</si>
  <si>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</si>
  <si>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</si>
  <si>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</si>
  <si>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</si>
  <si>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</si>
  <si>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</si>
  <si>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</si>
  <si>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</si>
  <si>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</si>
  <si>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</si>
  <si>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</si>
  <si>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</si>
  <si>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</si>
  <si>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</si>
  <si>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</si>
  <si>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</si>
  <si>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</si>
  <si>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</si>
  <si>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</si>
  <si>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</si>
  <si>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</si>
  <si>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</si>
  <si>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</si>
  <si>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</si>
  <si>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</si>
  <si>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</si>
  <si>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</si>
  <si>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</si>
  <si>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</si>
  <si>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</si>
  <si>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</si>
  <si>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</si>
  <si>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</si>
  <si>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</si>
  <si>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</si>
  <si>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</si>
  <si>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</si>
  <si>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</si>
  <si>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</si>
  <si>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</si>
  <si>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</si>
  <si>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</si>
  <si>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</si>
  <si>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</si>
  <si>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</si>
  <si>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</si>
  <si>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</si>
  <si>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</si>
  <si>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</si>
  <si>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</si>
  <si>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</si>
  <si>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</si>
  <si>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</si>
  <si>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</si>
  <si>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</si>
  <si>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</si>
  <si>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</si>
  <si>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</si>
  <si>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</si>
  <si>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</si>
  <si>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</si>
  <si>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</si>
  <si>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</si>
  <si>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</si>
  <si>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</si>
  <si>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</si>
  <si>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</si>
  <si>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</si>
  <si>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</si>
  <si>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</si>
  <si>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</si>
  <si>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</si>
  <si>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</si>
  <si>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</si>
  <si>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</si>
  <si>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</si>
  <si>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</si>
  <si>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</si>
  <si>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</si>
  <si>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</si>
  <si>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</si>
  <si>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</si>
  <si>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</si>
  <si>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</si>
  <si>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</si>
  <si>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</si>
  <si>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</si>
  <si>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</si>
  <si>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</si>
  <si>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</si>
  <si>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</si>
  <si>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</si>
  <si>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</si>
  <si>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</si>
  <si>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</si>
  <si>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</si>
  <si>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</si>
  <si>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</si>
  <si>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</si>
  <si>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</si>
  <si>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</si>
  <si>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</si>
  <si>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</si>
  <si>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</si>
  <si>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</si>
  <si>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</si>
  <si>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</si>
  <si>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</si>
  <si>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</si>
  <si>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</si>
  <si>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</si>
  <si>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</si>
  <si>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</si>
  <si>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</si>
  <si>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</si>
  <si>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</si>
  <si>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</si>
  <si>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</si>
  <si>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</si>
  <si>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</si>
  <si>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</si>
  <si>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</si>
  <si>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</si>
  <si>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</si>
  <si>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</si>
  <si>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</si>
  <si>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</si>
  <si>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</si>
  <si>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</si>
  <si>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</si>
  <si>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</si>
  <si>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</si>
  <si>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</si>
  <si>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</si>
  <si>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</si>
  <si>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</si>
  <si>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</si>
  <si>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</si>
  <si>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</si>
  <si>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</si>
  <si>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</si>
  <si>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</si>
  <si>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</si>
  <si>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</si>
  <si>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</si>
  <si>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</si>
  <si>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</si>
  <si>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</si>
  <si>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</si>
  <si>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</si>
  <si>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</si>
  <si>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</si>
  <si>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</si>
  <si>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</si>
  <si>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</si>
  <si>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</si>
  <si>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</si>
  <si>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</si>
  <si>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</si>
  <si>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</si>
  <si>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</si>
  <si>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</si>
  <si>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</si>
  <si>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</si>
  <si>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</si>
  <si>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</si>
  <si>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</si>
  <si>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</si>
  <si>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</si>
  <si>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</si>
  <si>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</si>
  <si>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</si>
  <si>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</si>
  <si>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</si>
  <si>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</si>
  <si>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</si>
  <si>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</si>
  <si>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</si>
  <si>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</si>
  <si>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</si>
  <si>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</si>
  <si>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</si>
  <si>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</si>
  <si>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</si>
  <si>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</si>
  <si>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</si>
  <si>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</si>
  <si>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</si>
  <si>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</si>
  <si>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</si>
  <si>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</si>
  <si>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</si>
  <si>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</si>
  <si>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</si>
  <si>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</si>
  <si>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</si>
  <si>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</si>
  <si>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</si>
  <si>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</si>
  <si>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</si>
  <si>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</si>
  <si>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</si>
  <si>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</si>
  <si>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</si>
  <si>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</si>
  <si>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</si>
  <si>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</si>
  <si>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</si>
  <si>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</si>
  <si>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</si>
  <si>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</si>
  <si>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</si>
  <si>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</si>
  <si>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</si>
  <si>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</si>
  <si>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</si>
  <si>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</si>
  <si>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</si>
  <si>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</si>
  <si>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</si>
  <si>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</si>
  <si>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</si>
  <si>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</si>
  <si>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</si>
  <si>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</si>
  <si>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</si>
  <si>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</si>
  <si>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</si>
  <si>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</si>
  <si>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</si>
  <si>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</si>
  <si>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</si>
  <si>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</si>
  <si>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</si>
  <si>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</si>
  <si>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</si>
  <si>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</si>
  <si>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</si>
  <si>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</si>
  <si>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</si>
  <si>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</si>
  <si>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</si>
  <si>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</si>
  <si>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</si>
  <si>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</si>
  <si>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</si>
  <si>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</si>
  <si>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</si>
  <si>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</si>
  <si>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</si>
  <si>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</si>
  <si>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</si>
  <si>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</si>
  <si>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</si>
  <si>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</si>
  <si>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</si>
  <si>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</si>
  <si>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</si>
  <si>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</si>
  <si>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</si>
  <si>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</si>
  <si>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</si>
  <si>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</si>
  <si>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</si>
  <si>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</si>
  <si>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</si>
  <si>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</si>
  <si>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</si>
  <si>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</si>
  <si>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</si>
  <si>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</si>
  <si>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</si>
  <si>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</si>
  <si>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</si>
  <si>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</si>
  <si>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</si>
  <si>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</si>
  <si>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</si>
  <si>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</si>
  <si>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</si>
  <si>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</si>
  <si>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</si>
  <si>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</si>
  <si>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</si>
  <si>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</si>
  <si>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</si>
  <si>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</si>
  <si>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</si>
  <si>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</si>
  <si>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</si>
  <si>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</si>
  <si>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</si>
  <si>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</si>
  <si>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</si>
  <si>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</si>
  <si>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</si>
  <si>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</si>
  <si>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</si>
  <si>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</si>
  <si>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</si>
  <si>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</si>
  <si>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</si>
  <si>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</si>
  <si>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</si>
  <si>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</si>
  <si>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</si>
  <si>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</si>
  <si>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</si>
  <si>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</si>
  <si>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</si>
  <si>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</si>
  <si>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</si>
  <si>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</si>
  <si>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</si>
  <si>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</si>
  <si>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</si>
  <si>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</si>
  <si>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</si>
  <si>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</si>
  <si>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</si>
  <si>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</si>
  <si>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</si>
  <si>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</si>
  <si>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</si>
  <si>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</si>
  <si>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</si>
  <si>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</si>
  <si>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</si>
  <si>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</si>
  <si>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</si>
  <si>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</si>
  <si>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</si>
  <si>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</si>
  <si>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</si>
  <si>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</si>
  <si>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</si>
  <si>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</si>
  <si>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</si>
  <si>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</si>
  <si>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</si>
  <si>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</si>
  <si>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</si>
  <si>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</si>
  <si>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</si>
  <si>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</si>
  <si>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</si>
  <si>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</si>
  <si>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</si>
  <si>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</si>
  <si>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</si>
  <si>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</si>
  <si>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</si>
  <si>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</si>
  <si>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</si>
  <si>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</si>
  <si>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</si>
  <si>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</si>
  <si>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</si>
  <si>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</si>
  <si>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</si>
  <si>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</si>
  <si>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</si>
  <si>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</si>
  <si>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</si>
  <si>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</si>
  <si>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</si>
  <si>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</si>
  <si>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</si>
  <si>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</si>
  <si>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</si>
  <si>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</si>
  <si>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</si>
  <si>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</si>
  <si>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</si>
  <si>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</si>
  <si>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</si>
  <si>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</si>
  <si>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</si>
  <si>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</si>
  <si>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</si>
  <si>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</si>
  <si>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</si>
  <si>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</si>
  <si>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</si>
  <si>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</si>
  <si>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</si>
  <si>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</si>
  <si>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</si>
  <si>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</si>
  <si>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</si>
  <si>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</si>
  <si>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</si>
  <si>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</si>
  <si>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</si>
  <si>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</si>
  <si>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</si>
  <si>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</si>
  <si>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</si>
  <si>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</si>
  <si>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</si>
  <si>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</si>
  <si>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</si>
  <si>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</si>
  <si>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</si>
  <si>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</si>
  <si>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</si>
  <si>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</si>
  <si>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</si>
  <si>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</si>
  <si>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</si>
  <si>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</si>
  <si>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</si>
  <si>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</si>
  <si>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</si>
  <si>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</si>
  <si>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</si>
  <si>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</si>
  <si>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</si>
  <si>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</si>
  <si>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</si>
  <si>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</si>
  <si>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</si>
  <si>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</si>
  <si>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</si>
  <si>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</si>
  <si>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</si>
  <si>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</si>
  <si>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</si>
  <si>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</si>
  <si>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</si>
  <si>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</si>
  <si>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</si>
  <si>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</si>
  <si>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</si>
  <si>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</si>
  <si>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</si>
  <si>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</si>
  <si>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</si>
  <si>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</si>
  <si>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</si>
  <si>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</si>
  <si>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</si>
  <si>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</si>
  <si>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</si>
  <si>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</si>
  <si>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</si>
  <si>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</si>
  <si>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</si>
  <si>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</si>
  <si>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</si>
  <si>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</si>
  <si>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</si>
  <si>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</si>
  <si>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</si>
  <si>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</si>
  <si>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</si>
  <si>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</si>
  <si>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</si>
  <si>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</si>
  <si>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</si>
  <si>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</si>
  <si>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</si>
  <si>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</si>
  <si>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</si>
  <si>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</si>
  <si>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</si>
  <si>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</si>
  <si>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</si>
  <si>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</si>
  <si>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</si>
  <si>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</si>
  <si>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</si>
  <si>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</si>
  <si>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</si>
  <si>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</si>
  <si>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</si>
  <si>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</si>
  <si>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</si>
  <si>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</si>
  <si>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</si>
  <si>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</si>
  <si>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</si>
  <si>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</si>
  <si>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</si>
  <si>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</si>
  <si>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</si>
  <si>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</si>
  <si>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</si>
  <si>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</si>
  <si>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</si>
  <si>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</si>
  <si>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</si>
  <si>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</si>
  <si>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</si>
  <si>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</si>
  <si>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</si>
  <si>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</si>
  <si>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</si>
  <si>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</si>
  <si>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</si>
  <si>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</si>
  <si>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</si>
  <si>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</si>
  <si>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</si>
  <si>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</si>
  <si>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</si>
  <si>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</si>
  <si>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</si>
  <si>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</si>
  <si>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</si>
  <si>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</si>
  <si>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</si>
  <si>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</si>
  <si>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</si>
  <si>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</si>
  <si>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</si>
  <si>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</si>
  <si>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</si>
  <si>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</si>
  <si>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</si>
  <si>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</si>
  <si>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</si>
  <si>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</si>
  <si>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</si>
  <si>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</si>
  <si>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</si>
  <si>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</si>
  <si>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</si>
  <si>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</si>
  <si>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</si>
  <si>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</si>
  <si>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</si>
  <si>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</si>
  <si>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</si>
  <si>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</si>
  <si>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</si>
  <si>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</si>
  <si>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</si>
  <si>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</si>
  <si>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</si>
  <si>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</si>
  <si>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</si>
  <si>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</si>
  <si>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</si>
  <si>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</si>
  <si>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</si>
  <si>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</si>
  <si>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</si>
  <si>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</si>
  <si>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</si>
  <si>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</si>
  <si>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</si>
  <si>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</si>
  <si>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</si>
  <si>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</si>
  <si>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</si>
  <si>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</si>
  <si>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</si>
  <si>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</si>
  <si>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</si>
  <si>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</si>
  <si>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</si>
  <si>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</si>
  <si>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</si>
  <si>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</si>
  <si>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</si>
  <si>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</si>
  <si>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</si>
  <si>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</si>
  <si>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</si>
  <si>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</si>
  <si>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</si>
  <si>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</si>
  <si>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</si>
  <si>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</si>
  <si>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</si>
  <si>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</si>
  <si>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</si>
  <si>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</si>
  <si>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</si>
  <si>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</si>
  <si>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</si>
  <si>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</si>
  <si>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</si>
  <si>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</si>
  <si>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</si>
  <si>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</si>
  <si>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</si>
  <si>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</si>
  <si>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</si>
  <si>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</si>
  <si>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</si>
  <si>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</si>
  <si>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</si>
  <si>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</si>
  <si>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</si>
  <si>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</si>
  <si>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</si>
  <si>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</si>
  <si>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</si>
  <si>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</si>
  <si>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</si>
  <si>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</si>
  <si>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</si>
  <si>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</si>
  <si>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</si>
  <si>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</si>
  <si>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</si>
  <si>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</si>
  <si>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</si>
  <si>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</si>
  <si>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</si>
  <si>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</si>
  <si>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</si>
  <si>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</si>
  <si>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</si>
  <si>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</si>
  <si>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</si>
  <si>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</si>
  <si>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</si>
  <si>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</si>
  <si>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</si>
  <si>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</si>
  <si>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</si>
  <si>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</si>
  <si>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</si>
  <si>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</si>
  <si>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</si>
  <si>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</si>
  <si>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</si>
  <si>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</si>
  <si>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</si>
  <si>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</si>
  <si>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</si>
  <si>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</si>
  <si>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</si>
  <si>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</si>
  <si>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</si>
  <si>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</si>
  <si>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</si>
  <si>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</si>
  <si>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</si>
  <si>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</si>
  <si>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</si>
  <si>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</si>
  <si>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</si>
  <si>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</si>
  <si>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</si>
  <si>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</si>
  <si>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</si>
  <si>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</si>
  <si>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</si>
  <si>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</si>
  <si>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</si>
  <si>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</si>
  <si>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</si>
  <si>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</si>
  <si>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</si>
  <si>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</si>
  <si>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</si>
  <si>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</si>
  <si>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</si>
  <si>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</si>
  <si>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</si>
  <si>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</si>
  <si>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</si>
  <si>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</si>
  <si>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</si>
  <si>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</si>
  <si>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</si>
  <si>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</si>
  <si>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</si>
  <si>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</si>
  <si>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</si>
  <si>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</si>
  <si>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</si>
  <si>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</si>
  <si>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</si>
  <si>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</si>
  <si>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</si>
  <si>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</si>
  <si>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</si>
  <si>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</si>
  <si>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</si>
  <si>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</si>
  <si>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</si>
  <si>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</si>
  <si>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</si>
  <si>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</si>
  <si>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</si>
  <si>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</si>
  <si>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</si>
  <si>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</si>
  <si>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</si>
  <si>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</si>
  <si>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</si>
  <si>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</si>
  <si>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</si>
  <si>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</si>
  <si>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</si>
  <si>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</si>
  <si>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</si>
  <si>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</si>
  <si>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</si>
  <si>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</si>
  <si>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</si>
  <si>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</si>
  <si>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</si>
  <si>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</si>
  <si>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</si>
  <si>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</si>
  <si>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</si>
  <si>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</si>
  <si>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</si>
  <si>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</si>
  <si>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</si>
  <si>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</si>
  <si>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</si>
  <si>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</si>
  <si>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</si>
  <si>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</si>
  <si>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</si>
  <si>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</si>
  <si>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</si>
  <si>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</si>
  <si>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</si>
  <si>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</si>
  <si>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</si>
  <si>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</si>
  <si>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</si>
  <si>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</si>
  <si>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</si>
  <si>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</si>
  <si>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</si>
  <si>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</si>
  <si>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</si>
  <si>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</si>
  <si>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</si>
  <si>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</si>
  <si>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</si>
  <si>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</si>
  <si>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</si>
  <si>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</si>
  <si>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</si>
  <si>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</si>
  <si>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</si>
  <si>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</si>
  <si>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</si>
  <si>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</si>
  <si>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</si>
  <si>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</si>
  <si>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</si>
  <si>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</si>
  <si>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</si>
  <si>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</si>
  <si>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</si>
  <si>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</si>
  <si>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</si>
  <si>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</si>
  <si>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</si>
  <si>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</si>
  <si>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</si>
  <si>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</si>
  <si>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</si>
  <si>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</si>
  <si>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</si>
  <si>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</si>
  <si>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</si>
  <si>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</si>
  <si>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</si>
  <si>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</si>
  <si>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</si>
  <si>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</si>
  <si>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</si>
  <si>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</si>
  <si>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</si>
  <si>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</si>
  <si>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</si>
  <si>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</si>
  <si>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</si>
  <si>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</si>
  <si>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</si>
  <si>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</si>
  <si>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</si>
  <si>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</si>
  <si>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</si>
  <si>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</si>
  <si>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</si>
  <si>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</si>
  <si>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</si>
  <si>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</si>
  <si>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</si>
  <si>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</si>
  <si>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</si>
  <si>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</si>
  <si>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</si>
  <si>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</si>
  <si>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</si>
  <si>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</si>
  <si>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</si>
  <si>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</si>
  <si>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</si>
  <si>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</si>
  <si>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</si>
  <si>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</si>
  <si>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</si>
  <si>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</si>
  <si>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</si>
  <si>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</si>
  <si>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</si>
  <si>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</si>
  <si>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</si>
  <si>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</si>
  <si>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</si>
  <si>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</si>
  <si>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</si>
  <si>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</si>
  <si>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</si>
  <si>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</si>
  <si>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</si>
  <si>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</si>
  <si>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</si>
  <si>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</si>
  <si>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</si>
  <si>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</si>
  <si>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</si>
  <si>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</si>
  <si>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</si>
  <si>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</si>
  <si>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</si>
  <si>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</si>
  <si>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</si>
  <si>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</si>
  <si>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</si>
  <si>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</si>
  <si>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</si>
  <si>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</si>
  <si>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</si>
  <si>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</si>
  <si>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</si>
  <si>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</si>
  <si>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</si>
  <si>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</si>
  <si>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</si>
  <si>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</si>
  <si>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</si>
  <si>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</si>
  <si>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</si>
  <si>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</si>
  <si>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</si>
  <si>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</si>
  <si>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</si>
  <si>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</si>
  <si>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</si>
  <si>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</si>
  <si>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</si>
  <si>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</si>
  <si>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</si>
  <si>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</si>
  <si>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</si>
  <si>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</si>
  <si>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</si>
  <si>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</si>
  <si>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</si>
  <si>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</si>
  <si>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</si>
  <si>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</si>
  <si>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</si>
  <si>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</si>
  <si>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</si>
  <si>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</si>
  <si>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</si>
  <si>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</si>
  <si>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</si>
  <si>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</si>
  <si>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</si>
  <si>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</si>
  <si>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</si>
  <si>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</si>
  <si>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</si>
  <si>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</si>
  <si>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</si>
  <si>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</si>
  <si>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</si>
  <si>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</si>
  <si>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</si>
  <si>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</si>
  <si>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</si>
  <si>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</si>
  <si>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</si>
  <si>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</si>
  <si>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</si>
  <si>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</si>
  <si>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</si>
  <si>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</si>
  <si>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</si>
  <si>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</si>
  <si>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</si>
  <si>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</si>
  <si>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</si>
  <si>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</si>
  <si>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</si>
  <si>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</si>
  <si>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</si>
  <si>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</si>
  <si>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</si>
  <si>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</si>
  <si>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</si>
  <si>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</si>
  <si>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</si>
  <si>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</si>
  <si>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</si>
  <si>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</si>
  <si>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</si>
  <si>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</si>
  <si>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</si>
  <si>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</si>
  <si>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</si>
  <si>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</si>
  <si>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</si>
  <si>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</si>
  <si>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</si>
  <si>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</si>
  <si>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</si>
  <si>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</si>
  <si>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</si>
  <si>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</si>
  <si>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</si>
  <si>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</si>
  <si>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</si>
  <si>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</si>
  <si>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</si>
  <si>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</si>
  <si>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</si>
  <si>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</si>
  <si>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</si>
  <si>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</si>
  <si>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</si>
  <si>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</si>
  <si>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</si>
  <si>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</si>
  <si>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</si>
  <si>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</si>
  <si>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</si>
  <si>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</si>
  <si>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</si>
  <si>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</si>
  <si>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</si>
  <si>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</si>
  <si>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</si>
  <si>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</si>
  <si>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</si>
  <si>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</si>
  <si>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</si>
  <si>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</si>
  <si>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</si>
  <si>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</si>
  <si>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</si>
  <si>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</si>
  <si>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</si>
  <si>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</si>
  <si>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</si>
  <si>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</si>
  <si>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</si>
  <si>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</si>
  <si>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</si>
  <si>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</si>
  <si>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</si>
  <si>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</si>
  <si>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</si>
  <si>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</si>
  <si>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</si>
  <si>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</si>
  <si>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</si>
  <si>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</si>
  <si>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</si>
  <si>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</si>
  <si>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</si>
  <si>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</si>
  <si>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</si>
  <si>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</si>
  <si>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</si>
  <si>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</si>
  <si>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</si>
  <si>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</si>
  <si>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</si>
  <si>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</si>
  <si>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</si>
  <si>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</si>
  <si>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</si>
  <si>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</si>
  <si>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</si>
  <si>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</si>
  <si>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</si>
  <si>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</si>
  <si>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</si>
  <si>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</si>
  <si>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</si>
  <si>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</si>
  <si>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</si>
  <si>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</si>
  <si>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</si>
  <si>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</si>
  <si>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</si>
  <si>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</si>
  <si>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</si>
  <si>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</si>
  <si>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</si>
  <si>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</si>
  <si>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</si>
  <si>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</si>
  <si>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</si>
  <si>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</si>
  <si>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</si>
  <si>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</si>
  <si>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</si>
  <si>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</si>
  <si>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</si>
  <si>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</si>
  <si>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</si>
  <si>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</si>
  <si>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</si>
  <si>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</si>
  <si>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</si>
  <si>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</si>
  <si>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</si>
  <si>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</si>
  <si>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</si>
  <si>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</si>
  <si>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</si>
  <si>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</si>
  <si>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</si>
  <si>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</si>
  <si>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</si>
  <si>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</si>
  <si>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</si>
  <si>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</si>
  <si>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</si>
  <si>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</si>
  <si>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</si>
  <si>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</si>
  <si>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</si>
  <si>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</si>
  <si>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</si>
  <si>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</si>
  <si>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</si>
  <si>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</si>
  <si>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</si>
  <si>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</si>
  <si>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</si>
  <si>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</si>
  <si>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</si>
  <si>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</si>
  <si>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</si>
  <si>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</si>
  <si>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</si>
  <si>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</si>
  <si>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</si>
  <si>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</si>
  <si>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</si>
  <si>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</si>
  <si>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</si>
  <si>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</si>
  <si>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</si>
  <si>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</si>
  <si>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</si>
  <si>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</si>
  <si>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</si>
  <si>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</si>
  <si>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</si>
  <si>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</si>
  <si>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</si>
  <si>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</si>
  <si>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</si>
  <si>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</si>
  <si>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</si>
  <si>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</si>
  <si>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</si>
  <si>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</si>
  <si>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</si>
  <si>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</si>
  <si>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</si>
  <si>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</si>
  <si>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</si>
  <si>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</si>
  <si>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</si>
  <si>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</si>
  <si>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</si>
  <si>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</si>
  <si>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</si>
  <si>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</si>
  <si>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</si>
  <si>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</si>
  <si>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</si>
  <si>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</si>
  <si>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</si>
  <si>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</si>
  <si>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</si>
  <si>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</si>
  <si>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</si>
  <si>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</si>
  <si>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</si>
  <si>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</si>
  <si>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</si>
  <si>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</si>
  <si>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</si>
  <si>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</si>
  <si>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</si>
  <si>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</si>
  <si>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</si>
  <si>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</si>
  <si>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</si>
  <si>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</si>
  <si>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</si>
  <si>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</si>
  <si>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</si>
  <si>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</si>
  <si>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</si>
  <si>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</si>
  <si>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</si>
  <si>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</si>
  <si>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</si>
  <si>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</si>
  <si>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</si>
  <si>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</si>
  <si>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</si>
  <si>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</si>
  <si>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</si>
  <si>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</si>
  <si>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</si>
  <si>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</si>
  <si>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</si>
  <si>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</si>
  <si>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</si>
  <si>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</si>
  <si>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</si>
  <si>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</si>
  <si>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</si>
  <si>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</si>
  <si>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</si>
  <si>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</si>
  <si>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</si>
  <si>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</si>
  <si>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</si>
  <si>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</si>
  <si>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</si>
  <si>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</si>
  <si>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</si>
  <si>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</si>
  <si>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</si>
  <si>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</si>
  <si>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</si>
  <si>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</si>
  <si>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</si>
  <si>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</si>
  <si>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</si>
  <si>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</si>
  <si>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</si>
  <si>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</si>
  <si>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</si>
  <si>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</si>
  <si>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</si>
  <si>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</si>
  <si>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</si>
  <si>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</si>
  <si>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</si>
  <si>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</si>
  <si>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</si>
  <si>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</si>
  <si>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</si>
  <si>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</si>
  <si>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</si>
  <si>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</si>
  <si>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</si>
  <si>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</si>
  <si>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</si>
  <si>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</si>
  <si>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</si>
  <si>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</si>
  <si>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</si>
  <si>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</si>
  <si>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</si>
  <si>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</si>
  <si>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</si>
  <si>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</si>
  <si>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</si>
  <si>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</si>
  <si>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</si>
  <si>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</si>
  <si>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</si>
  <si>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</si>
  <si>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</si>
  <si>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</si>
  <si>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</si>
  <si>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</si>
  <si>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</si>
  <si>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</si>
  <si>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</si>
  <si>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</si>
  <si>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</si>
  <si>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</si>
  <si>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</si>
  <si>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</si>
  <si>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</si>
  <si>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</si>
  <si>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</si>
  <si>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</si>
  <si>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</si>
  <si>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</si>
  <si>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</si>
  <si>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</si>
  <si>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</si>
  <si>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</si>
  <si>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</si>
  <si>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</si>
  <si>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</si>
  <si>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</si>
  <si>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</si>
  <si>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</si>
  <si>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</si>
  <si>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</si>
  <si>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</si>
  <si>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</si>
  <si>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</si>
  <si>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</si>
  <si>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</si>
  <si>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</si>
  <si>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</si>
  <si>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</si>
  <si>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</si>
  <si>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</si>
  <si>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</si>
  <si>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</si>
  <si>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</si>
  <si>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</si>
  <si>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</si>
  <si>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</si>
  <si>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</si>
  <si>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</si>
  <si>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</si>
  <si>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</si>
  <si>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</si>
  <si>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</si>
  <si>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</si>
  <si>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</si>
  <si>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</si>
  <si>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</si>
  <si>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</si>
  <si>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</si>
  <si>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</si>
  <si>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</si>
  <si>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</si>
  <si>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</si>
  <si>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</si>
  <si>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</si>
  <si>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</si>
  <si>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</si>
  <si>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</si>
  <si>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</si>
  <si>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</si>
  <si>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</si>
  <si>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</si>
  <si>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</si>
  <si>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</si>
  <si>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</si>
  <si>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</si>
  <si>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</si>
  <si>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</si>
  <si>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</si>
  <si>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</si>
  <si>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</si>
  <si>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</si>
  <si>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</si>
  <si>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</si>
  <si>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</si>
  <si>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</si>
  <si>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</si>
  <si>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</si>
  <si>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</si>
  <si>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</si>
  <si>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</si>
  <si>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</si>
  <si>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</si>
  <si>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</si>
  <si>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</si>
  <si>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</si>
  <si>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</si>
  <si>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</si>
  <si>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</si>
  <si>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</si>
  <si>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</si>
  <si>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</si>
  <si>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</si>
  <si>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</si>
  <si>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</si>
  <si>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</si>
  <si>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</si>
  <si>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</si>
  <si>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</si>
  <si>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</si>
  <si>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</si>
  <si>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</si>
  <si>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</si>
  <si>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</si>
  <si>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</si>
  <si>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</si>
  <si>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</si>
  <si>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</si>
  <si>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</si>
  <si>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</si>
  <si>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</si>
  <si>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</si>
  <si>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</si>
  <si>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</si>
  <si>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</si>
  <si>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</si>
  <si>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</si>
  <si>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</si>
  <si>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</si>
  <si>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</si>
  <si>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</si>
  <si>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</si>
  <si>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</si>
  <si>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</si>
  <si>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</si>
  <si>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</si>
  <si>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</si>
  <si>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</si>
  <si>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</si>
  <si>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</si>
  <si>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</si>
  <si>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</si>
  <si>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</si>
  <si>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</si>
  <si>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</si>
  <si>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</si>
  <si>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</si>
  <si>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</si>
  <si>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</si>
  <si>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</si>
  <si>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</si>
  <si>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</si>
  <si>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</si>
  <si>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</si>
  <si>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</si>
  <si>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</si>
  <si>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</si>
  <si>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</si>
  <si>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</si>
  <si>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</si>
  <si>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</si>
  <si>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</si>
  <si>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</si>
  <si>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</si>
  <si>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</si>
  <si>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</si>
  <si>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</si>
  <si>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</si>
  <si>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</si>
  <si>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</si>
  <si>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</si>
  <si>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</si>
  <si>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</si>
  <si>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</si>
  <si>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</si>
  <si>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</si>
  <si>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</si>
  <si>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</si>
  <si>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</si>
  <si>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</si>
  <si>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</si>
  <si>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</si>
  <si>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</si>
  <si>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</si>
  <si>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</si>
  <si>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</si>
  <si>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</si>
  <si>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</si>
  <si>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</si>
  <si>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</si>
  <si>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</si>
  <si>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</si>
  <si>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</si>
  <si>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</si>
  <si>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</si>
  <si>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</si>
  <si>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</si>
  <si>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</si>
  <si>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</si>
  <si>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</si>
  <si>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</si>
  <si>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</si>
  <si>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</si>
  <si>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</si>
  <si>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</si>
  <si>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</si>
  <si>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</si>
  <si>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</si>
  <si>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</si>
  <si>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</si>
  <si>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</si>
  <si>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</si>
  <si>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</si>
  <si>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</si>
  <si>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</si>
  <si>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</si>
  <si>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</si>
  <si>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</si>
  <si>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</si>
  <si>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</si>
  <si>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</si>
  <si>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</si>
  <si>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</si>
  <si>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</si>
  <si>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</si>
  <si>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</si>
  <si>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</si>
  <si>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</si>
  <si>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</si>
  <si>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</si>
  <si>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</si>
  <si>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</si>
  <si>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</si>
  <si>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</si>
  <si>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</si>
  <si>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</si>
  <si>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</si>
  <si>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</si>
  <si>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</si>
  <si>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</si>
  <si>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</si>
  <si>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</si>
  <si>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</si>
  <si>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</si>
  <si>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</si>
  <si>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</si>
  <si>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</si>
  <si>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</si>
  <si>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</si>
  <si>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</si>
  <si>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</si>
  <si>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</si>
  <si>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</si>
  <si>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</si>
  <si>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</si>
  <si>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</si>
  <si>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</si>
  <si>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</si>
  <si>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</si>
  <si>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</si>
  <si>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</si>
  <si>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</si>
  <si>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</si>
  <si>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</si>
  <si>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</si>
  <si>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</si>
  <si>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</si>
  <si>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</si>
  <si>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</si>
  <si>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</si>
  <si>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</si>
  <si>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</si>
  <si>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</si>
  <si>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</si>
  <si>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</si>
  <si>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</si>
  <si>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</si>
  <si>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</si>
  <si>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</si>
  <si>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</si>
  <si>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</si>
  <si>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</si>
  <si>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</si>
  <si>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</si>
  <si>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</si>
  <si>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</si>
  <si>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</si>
  <si>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</si>
  <si>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</si>
  <si>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</si>
  <si>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</si>
  <si>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</si>
  <si>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</si>
  <si>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</si>
  <si>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</si>
  <si>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</si>
  <si>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</si>
  <si>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</si>
  <si>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</si>
  <si>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</si>
  <si>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</si>
  <si>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</si>
  <si>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</si>
  <si>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</si>
  <si>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</si>
  <si>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</si>
  <si>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</si>
  <si>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</si>
  <si>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</si>
  <si>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</si>
  <si>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</si>
  <si>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</si>
  <si>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</si>
  <si>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</si>
  <si>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</si>
  <si>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</si>
  <si>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</si>
  <si>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</si>
  <si>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</si>
  <si>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</si>
  <si>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</si>
  <si>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</si>
  <si>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</si>
  <si>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</si>
  <si>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</si>
  <si>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</si>
  <si>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</si>
  <si>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</si>
  <si>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</si>
  <si>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</si>
  <si>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</si>
  <si>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</si>
  <si>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</si>
  <si>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</si>
  <si>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</si>
  <si>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</si>
  <si>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</si>
  <si>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</si>
  <si>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</si>
  <si>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</si>
  <si>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</si>
  <si>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</si>
  <si>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</si>
  <si>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</si>
  <si>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</si>
  <si>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</si>
  <si>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</si>
  <si>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</si>
  <si>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</si>
  <si>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</si>
  <si>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</si>
  <si>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</si>
  <si>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</si>
  <si>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</si>
  <si>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</si>
  <si>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</si>
  <si>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</si>
  <si>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</si>
  <si>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</si>
  <si>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</si>
  <si>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</si>
  <si>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</si>
  <si>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</si>
  <si>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</si>
  <si>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</si>
  <si>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</si>
  <si>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</si>
  <si>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</si>
  <si>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</si>
  <si>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</si>
  <si>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</si>
  <si>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</si>
  <si>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</si>
  <si>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</si>
  <si>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</si>
  <si>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</si>
  <si>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</si>
  <si>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</si>
  <si>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</si>
  <si>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</si>
  <si>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</si>
  <si>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</si>
  <si>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</si>
  <si>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</si>
  <si>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</si>
  <si>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</si>
  <si>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</si>
  <si>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</si>
  <si>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</si>
  <si>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</si>
  <si>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</si>
  <si>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</si>
  <si>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</si>
  <si>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</si>
  <si>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</si>
  <si>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</si>
  <si>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</si>
  <si>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</si>
  <si>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</si>
  <si>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</si>
  <si>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</si>
  <si>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</si>
  <si>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</si>
  <si>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</si>
  <si>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</si>
  <si>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</si>
  <si>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</si>
  <si>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</si>
  <si>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</si>
  <si>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</si>
  <si>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</si>
  <si>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</si>
  <si>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</si>
  <si>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</si>
  <si>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</si>
  <si>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</si>
  <si>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</si>
  <si>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</si>
  <si>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</si>
  <si>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</si>
  <si>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</si>
  <si>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</si>
  <si>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</si>
  <si>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</si>
  <si>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</si>
  <si>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</si>
  <si>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</si>
  <si>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</si>
  <si>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</si>
  <si>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</si>
  <si>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</si>
  <si>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</si>
  <si>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</si>
  <si>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</si>
  <si>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</si>
  <si>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</si>
  <si>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</si>
  <si>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</si>
  <si>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</si>
  <si>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</si>
  <si>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</si>
  <si>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</si>
  <si>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</si>
  <si>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</si>
  <si>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</si>
  <si>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</si>
  <si>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</si>
  <si>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</si>
  <si>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</si>
  <si>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</si>
  <si>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</si>
  <si>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</si>
  <si>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</si>
  <si>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</si>
  <si>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</si>
  <si>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</si>
  <si>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</si>
  <si>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</si>
  <si>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</si>
  <si>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</si>
  <si>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</si>
  <si>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</si>
  <si>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</si>
  <si>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</si>
  <si>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</si>
  <si>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</si>
  <si>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</si>
  <si>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</si>
  <si>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</si>
  <si>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</si>
  <si>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</si>
  <si>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</si>
  <si>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</si>
  <si>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</si>
  <si>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</si>
  <si>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</si>
  <si>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</si>
  <si>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</si>
  <si>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</si>
  <si>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</si>
  <si>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</si>
  <si>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</si>
  <si>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</si>
  <si>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</si>
  <si>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</si>
  <si>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</si>
  <si>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</si>
  <si>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</si>
  <si>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</si>
  <si>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</si>
  <si>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</si>
  <si>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</si>
  <si>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</si>
  <si>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</si>
  <si>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</si>
  <si>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</si>
  <si>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</si>
  <si>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</si>
  <si>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</si>
  <si>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</si>
  <si>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</si>
  <si>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</si>
  <si>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</si>
  <si>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</si>
  <si>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</si>
  <si>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</si>
  <si>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</si>
  <si>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</si>
  <si>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</si>
  <si>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</si>
  <si>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</si>
  <si>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</si>
  <si>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</si>
  <si>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</si>
  <si>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</si>
  <si>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</si>
  <si>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</si>
  <si>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</si>
  <si>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</si>
  <si>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</si>
  <si>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</si>
  <si>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</si>
  <si>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</si>
  <si>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</si>
  <si>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</si>
  <si>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</si>
  <si>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</si>
  <si>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</si>
  <si>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</si>
  <si>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</si>
  <si>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</si>
  <si>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</si>
  <si>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</si>
  <si>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</si>
  <si>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</si>
  <si>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</si>
  <si>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</si>
  <si>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</si>
  <si>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</si>
  <si>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</si>
  <si>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</si>
  <si>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</si>
  <si>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</si>
  <si>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</si>
  <si>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</si>
  <si>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</si>
  <si>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</si>
  <si>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</si>
  <si>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</si>
  <si>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</si>
  <si>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</si>
  <si>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</si>
  <si>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</si>
  <si>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</si>
  <si>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</si>
  <si>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</si>
  <si>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</si>
  <si>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</si>
  <si>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</si>
  <si>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</si>
  <si>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</si>
  <si>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</si>
  <si>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</si>
  <si>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</si>
  <si>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</si>
  <si>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</si>
  <si>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</si>
  <si>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</si>
  <si>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</si>
  <si>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</si>
  <si>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</si>
  <si>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</si>
  <si>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</si>
  <si>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</si>
  <si>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</si>
  <si>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</si>
  <si>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</si>
  <si>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</si>
  <si>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</si>
  <si>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</si>
  <si>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</si>
  <si>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</si>
  <si>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</si>
  <si>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</si>
  <si>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</si>
  <si>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</si>
  <si>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</si>
  <si>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</si>
  <si>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</si>
  <si>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</si>
  <si>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</si>
  <si>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</si>
  <si>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</si>
  <si>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</si>
  <si>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</si>
  <si>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</si>
  <si>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</si>
  <si>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</si>
  <si>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</si>
  <si>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</si>
  <si>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</si>
  <si>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</si>
  <si>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</si>
  <si>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</si>
  <si>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</si>
  <si>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</si>
  <si>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</si>
  <si>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</si>
  <si>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</si>
  <si>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</si>
  <si>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</si>
  <si>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</si>
  <si>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</si>
  <si>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</si>
  <si>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</si>
  <si>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</si>
  <si>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</si>
  <si>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</si>
  <si>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</si>
  <si>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</si>
  <si>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</si>
  <si>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</si>
  <si>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</si>
  <si>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</si>
  <si>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</si>
  <si>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</si>
  <si>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</si>
  <si>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</si>
  <si>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</si>
  <si>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</si>
  <si>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</si>
  <si>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</si>
  <si>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</si>
  <si>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</si>
  <si>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</si>
  <si>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</si>
  <si>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</si>
  <si>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</si>
  <si>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</si>
  <si>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</si>
  <si>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</si>
  <si>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</si>
  <si>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</si>
  <si>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</si>
  <si>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</si>
  <si>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</si>
  <si>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</si>
  <si>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</si>
  <si>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</si>
  <si>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</si>
  <si>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</si>
  <si>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</si>
  <si>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</si>
  <si>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</si>
  <si>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</si>
  <si>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</si>
  <si>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</si>
  <si>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</si>
  <si>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</si>
  <si>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</si>
  <si>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</si>
  <si>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</si>
  <si>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</si>
  <si>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</si>
  <si>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</si>
  <si>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</si>
  <si>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</si>
  <si>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</si>
  <si>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</si>
  <si>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</si>
  <si>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</si>
  <si>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</si>
  <si>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</si>
  <si>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</si>
  <si>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</si>
  <si>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</si>
  <si>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</si>
  <si>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</si>
  <si>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</si>
  <si>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</si>
  <si>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</si>
  <si>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</si>
  <si>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</si>
  <si>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</si>
  <si>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</si>
  <si>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</si>
  <si>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</si>
  <si>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</si>
  <si>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</si>
  <si>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</si>
  <si>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</si>
  <si>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</si>
  <si>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</si>
  <si>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</si>
  <si>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</si>
  <si>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</si>
  <si>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</si>
  <si>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</si>
  <si>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</si>
  <si>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</si>
  <si>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</si>
  <si>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</si>
  <si>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</si>
  <si>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</si>
  <si>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</si>
  <si>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</si>
  <si>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</si>
  <si>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</si>
  <si>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</si>
  <si>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</si>
  <si>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</si>
  <si>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</si>
  <si>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</si>
  <si>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</si>
  <si>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</si>
  <si>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</si>
  <si>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</si>
  <si>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</si>
  <si>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</si>
  <si>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</si>
  <si>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</si>
  <si>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</si>
  <si>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</si>
  <si>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</si>
  <si>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</si>
  <si>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</si>
  <si>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</si>
  <si>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</si>
  <si>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</si>
  <si>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</si>
  <si>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</si>
  <si>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</si>
  <si>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</si>
  <si>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</si>
  <si>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</si>
  <si>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</si>
  <si>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</si>
  <si>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</si>
  <si>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</si>
  <si>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</si>
  <si>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</si>
  <si>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</si>
  <si>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</si>
  <si>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</si>
  <si>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</si>
  <si>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</si>
  <si>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</si>
  <si>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</si>
  <si>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</si>
  <si>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</si>
  <si>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</si>
  <si>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</si>
  <si>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</si>
  <si>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</si>
  <si>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</si>
  <si>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</si>
  <si>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</si>
  <si>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</si>
  <si>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</si>
  <si>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</si>
  <si>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</si>
  <si>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</si>
  <si>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</si>
  <si>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</si>
  <si>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</si>
  <si>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</si>
  <si>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</si>
  <si>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</si>
  <si>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</si>
  <si>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</si>
  <si>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</si>
  <si>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</si>
  <si>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</si>
  <si>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</si>
  <si>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</si>
  <si>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</si>
  <si>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</si>
  <si>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</si>
  <si>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</si>
  <si>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</si>
  <si>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</si>
  <si>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</si>
  <si>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</si>
  <si>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</si>
  <si>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</si>
  <si>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</si>
  <si>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</si>
  <si>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</si>
  <si>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</si>
  <si>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</si>
  <si>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</si>
  <si>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</si>
  <si>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</si>
  <si>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</si>
  <si>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</si>
  <si>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</si>
  <si>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</si>
  <si>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</si>
  <si>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</si>
  <si>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</si>
  <si>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</si>
  <si>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</si>
  <si>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</si>
  <si>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</si>
  <si>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</si>
  <si>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</si>
  <si>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</si>
  <si>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</si>
  <si>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</si>
  <si>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</si>
  <si>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</si>
  <si>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</si>
  <si>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</si>
  <si>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</si>
  <si>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</si>
  <si>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</si>
  <si>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</si>
  <si>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</si>
  <si>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</si>
  <si>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</si>
  <si>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</si>
  <si>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</si>
  <si>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</si>
  <si>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</si>
  <si>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</si>
  <si>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</si>
  <si>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</si>
  <si>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</si>
  <si>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</si>
  <si>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</si>
  <si>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</si>
  <si>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</si>
  <si>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</si>
  <si>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</si>
  <si>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</si>
  <si>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</si>
  <si>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</si>
  <si>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</si>
  <si>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</si>
  <si>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</si>
  <si>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</si>
  <si>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</si>
  <si>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</si>
  <si>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</si>
  <si>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</si>
  <si>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</si>
  <si>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</si>
  <si>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</si>
  <si>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</si>
  <si>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</si>
  <si>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</si>
  <si>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</si>
  <si>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</si>
  <si>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</si>
  <si>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</si>
  <si>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</si>
  <si>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</si>
  <si>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</si>
  <si>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</si>
  <si>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</si>
  <si>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</si>
  <si>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</si>
  <si>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</si>
  <si>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</si>
  <si>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</si>
  <si>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</si>
  <si>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</si>
  <si>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</si>
  <si>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</si>
  <si>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</si>
  <si>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</si>
  <si>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</si>
  <si>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</si>
  <si>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</si>
  <si>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</si>
  <si>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</si>
  <si>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</si>
  <si>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</si>
  <si>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</si>
  <si>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</si>
  <si>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</si>
  <si>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</si>
  <si>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</si>
  <si>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</si>
  <si>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</si>
  <si>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</si>
  <si>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</si>
  <si>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</si>
  <si>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</si>
  <si>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</si>
  <si>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</si>
  <si>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</si>
  <si>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</si>
  <si>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</si>
  <si>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</si>
  <si>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</si>
  <si>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</si>
  <si>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</si>
  <si>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</si>
  <si>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</si>
  <si>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</si>
  <si>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</si>
  <si>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</si>
  <si>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</si>
  <si>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</si>
  <si>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</si>
  <si>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</si>
  <si>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</si>
  <si>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</si>
  <si>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</si>
  <si>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</si>
  <si>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</si>
  <si>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</si>
  <si>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</si>
  <si>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</si>
  <si>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</si>
  <si>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</si>
  <si>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</si>
  <si>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</si>
  <si>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</si>
  <si>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</si>
  <si>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</si>
  <si>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</si>
  <si>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</si>
  <si>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</si>
  <si>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</si>
  <si>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</si>
  <si>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</si>
  <si>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</si>
  <si>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</si>
  <si>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</si>
  <si>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</si>
  <si>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</si>
  <si>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</si>
  <si>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</si>
  <si>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</si>
  <si>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</si>
  <si>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</si>
  <si>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</si>
  <si>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</si>
  <si>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</si>
  <si>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</si>
  <si>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</si>
  <si>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</si>
  <si>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</si>
  <si>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</si>
  <si>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</si>
  <si>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</si>
  <si>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</si>
  <si>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</si>
  <si>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</si>
  <si>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</si>
  <si>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</si>
  <si>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</si>
  <si>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</si>
  <si>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</si>
  <si>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</si>
  <si>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</si>
  <si>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</si>
  <si>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</si>
  <si>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</si>
  <si>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</si>
  <si>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</si>
  <si>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</si>
  <si>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</si>
  <si>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</si>
  <si>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</si>
  <si>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</si>
  <si>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</si>
  <si>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</si>
  <si>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</si>
  <si>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</si>
  <si>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</si>
  <si>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</si>
  <si>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</si>
  <si>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</si>
  <si>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</si>
  <si>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</si>
  <si>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</si>
  <si>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</si>
  <si>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</si>
  <si>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</si>
  <si>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</si>
  <si>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</si>
  <si>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</si>
  <si>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</si>
  <si>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</si>
  <si>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</si>
  <si>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</si>
  <si>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</si>
  <si>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</si>
  <si>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</si>
  <si>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</si>
  <si>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</si>
  <si>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</si>
  <si>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</si>
  <si>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</si>
  <si>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</si>
  <si>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</si>
  <si>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</si>
  <si>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</si>
  <si>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</si>
  <si>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</si>
  <si>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</si>
  <si>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</si>
  <si>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</si>
  <si>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</si>
  <si>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</si>
  <si>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</si>
  <si>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</si>
  <si>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</si>
  <si>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</si>
  <si>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</si>
  <si>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</si>
  <si>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</si>
  <si>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</si>
  <si>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</si>
  <si>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</si>
  <si>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</si>
  <si>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</si>
  <si>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</si>
  <si>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</si>
  <si>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</si>
  <si>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</si>
  <si>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</si>
  <si>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</si>
  <si>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</si>
  <si>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</si>
  <si>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</si>
  <si>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</si>
  <si>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</si>
  <si>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</si>
  <si>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</si>
  <si>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</si>
  <si>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</si>
  <si>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</si>
  <si>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</si>
  <si>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</si>
  <si>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</si>
  <si>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</si>
  <si>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</si>
  <si>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</si>
  <si>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</si>
  <si>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</si>
  <si>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</si>
  <si>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</si>
  <si>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</si>
  <si>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</si>
  <si>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</si>
  <si>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</si>
  <si>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</si>
  <si>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</si>
  <si>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</si>
  <si>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</si>
  <si>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</si>
  <si>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</si>
  <si>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</si>
  <si>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</si>
  <si>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</si>
  <si>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</si>
  <si>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</si>
  <si>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</si>
  <si>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</si>
  <si>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</si>
  <si>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</si>
  <si>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</si>
  <si>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</si>
  <si>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</si>
  <si>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</si>
  <si>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</si>
  <si>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</si>
  <si>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</si>
  <si>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</si>
  <si>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</si>
  <si>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</si>
  <si>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</si>
  <si>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</si>
  <si>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</si>
  <si>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</si>
  <si>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</si>
  <si>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</si>
  <si>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</si>
  <si>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</si>
  <si>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</si>
  <si>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</si>
  <si>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</si>
  <si>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</si>
  <si>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</si>
  <si>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</si>
  <si>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</si>
  <si>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</si>
  <si>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</si>
  <si>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</si>
  <si>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</si>
  <si>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</si>
  <si>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</si>
  <si>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</si>
  <si>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</si>
  <si>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</si>
  <si>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</si>
  <si>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</si>
  <si>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</si>
  <si>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</si>
  <si>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</si>
  <si>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</si>
  <si>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</si>
  <si>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</si>
  <si>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</si>
  <si>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</si>
  <si>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</si>
  <si>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</si>
  <si>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</si>
  <si>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</si>
  <si>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</si>
  <si>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</si>
  <si>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</si>
  <si>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</si>
  <si>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</si>
  <si>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</si>
  <si>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</si>
  <si>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</si>
  <si>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</si>
  <si>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</si>
  <si>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</si>
  <si>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</si>
  <si>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</si>
  <si>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</si>
  <si>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</si>
  <si>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</si>
  <si>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</si>
  <si>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</si>
  <si>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</si>
  <si>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</si>
  <si>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</si>
  <si>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</si>
  <si>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</si>
  <si>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</si>
  <si>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</si>
  <si>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</si>
  <si>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</si>
  <si>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</si>
  <si>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</si>
  <si>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</si>
  <si>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</si>
  <si>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</si>
  <si>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</si>
  <si>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</si>
  <si>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</si>
  <si>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</si>
  <si>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</si>
  <si>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</si>
  <si>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</si>
  <si>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</si>
  <si>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</si>
  <si>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</si>
  <si>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</si>
  <si>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</si>
  <si>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</si>
  <si>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</si>
  <si>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</si>
  <si>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</si>
  <si>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</si>
  <si>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</si>
  <si>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</si>
  <si>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</si>
  <si>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</si>
  <si>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</si>
  <si>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</si>
  <si>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</si>
  <si>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</si>
  <si>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</si>
  <si>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</si>
  <si>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</si>
  <si>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</si>
  <si>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</si>
  <si>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</si>
  <si>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</si>
  <si>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</si>
  <si>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</si>
  <si>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</si>
  <si>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</si>
  <si>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</si>
  <si>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</si>
  <si>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</si>
  <si>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</si>
  <si>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</si>
  <si>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</si>
  <si>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</si>
  <si>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</si>
  <si>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</si>
  <si>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</si>
  <si>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</si>
  <si>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</si>
  <si>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</si>
  <si>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</si>
  <si>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</si>
  <si>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</si>
  <si>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</si>
  <si>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</si>
  <si>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</si>
  <si>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</si>
  <si>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</si>
  <si>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</si>
  <si>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</si>
  <si>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</si>
  <si>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</si>
  <si>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</si>
  <si>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</si>
  <si>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</si>
  <si>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</si>
  <si>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</si>
  <si>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</si>
  <si>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</si>
  <si>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</si>
  <si>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</si>
  <si>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</si>
  <si>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</si>
  <si>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</si>
  <si>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</si>
  <si>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</si>
  <si>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</si>
  <si>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</si>
  <si>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</si>
  <si>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</si>
  <si>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</si>
  <si>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</si>
  <si>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</si>
  <si>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</si>
  <si>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</si>
  <si>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</si>
  <si>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</si>
  <si>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</si>
  <si>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</si>
  <si>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</si>
  <si>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</si>
  <si>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</si>
  <si>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</si>
  <si>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</si>
  <si>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</si>
  <si>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</si>
  <si>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</si>
  <si>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</si>
  <si>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</si>
  <si>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</si>
  <si>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</si>
  <si>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</si>
  <si>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</si>
  <si>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</si>
  <si>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</si>
  <si>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</si>
  <si>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</si>
  <si>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</si>
  <si>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</si>
  <si>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</si>
  <si>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</si>
  <si>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</si>
  <si>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</si>
  <si>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</si>
  <si>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</si>
  <si>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</si>
  <si>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</si>
  <si>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</si>
  <si>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</si>
  <si>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</si>
  <si>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</si>
  <si>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</si>
  <si>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</si>
  <si>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</si>
  <si>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</si>
  <si>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</si>
  <si>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</si>
  <si>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</si>
  <si>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</si>
  <si>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</si>
  <si>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</si>
  <si>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</si>
  <si>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</si>
  <si>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</si>
  <si>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</si>
  <si>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</si>
  <si>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</si>
  <si>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</si>
  <si>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</si>
  <si>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</si>
  <si>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</si>
  <si>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</si>
  <si>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</si>
  <si>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</si>
  <si>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</si>
  <si>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</si>
  <si>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</si>
  <si>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</si>
  <si>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</si>
  <si>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</si>
  <si>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</si>
  <si>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</si>
  <si>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</si>
  <si>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</si>
  <si>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</si>
  <si>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</si>
  <si>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</si>
  <si>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</si>
  <si>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</si>
  <si>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</si>
  <si>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</si>
  <si>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</si>
  <si>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</si>
  <si>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</si>
  <si>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</si>
  <si>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</si>
  <si>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</si>
  <si>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</si>
  <si>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</si>
  <si>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</si>
  <si>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</si>
  <si>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</si>
  <si>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</si>
  <si>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</si>
  <si>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</si>
  <si>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</si>
  <si>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</si>
  <si>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</si>
  <si>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</si>
  <si>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</si>
  <si>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</si>
  <si>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</si>
  <si>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</si>
  <si>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</si>
  <si>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</si>
  <si>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</si>
  <si>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</si>
  <si>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</si>
  <si>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</si>
  <si>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</si>
  <si>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</si>
  <si>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</si>
  <si>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</si>
  <si>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</si>
  <si>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</si>
  <si>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</si>
  <si>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</si>
  <si>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</si>
  <si>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</si>
  <si>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</si>
  <si>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</si>
  <si>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</si>
  <si>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</si>
  <si>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</si>
  <si>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</si>
  <si>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</si>
  <si>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</si>
  <si>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</si>
  <si>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</si>
  <si>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</si>
  <si>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</si>
  <si>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</si>
  <si>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</si>
  <si>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</si>
  <si>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</si>
  <si>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</si>
  <si>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</si>
  <si>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</si>
  <si>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</si>
  <si>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</si>
  <si>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</si>
  <si>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</si>
  <si>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</si>
  <si>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</si>
  <si>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</si>
  <si>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</si>
  <si>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</si>
  <si>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</si>
  <si>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</si>
  <si>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</si>
  <si>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</si>
  <si>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</si>
  <si>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</si>
  <si>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</si>
  <si>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</si>
  <si>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</si>
  <si>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</si>
  <si>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</si>
  <si>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</si>
  <si>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</si>
  <si>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</si>
  <si>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</si>
  <si>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</si>
  <si>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</si>
  <si>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</si>
  <si>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</si>
  <si>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</si>
  <si>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</si>
  <si>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</si>
  <si>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</si>
  <si>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</si>
  <si>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</si>
  <si>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</si>
  <si>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</si>
  <si>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</si>
  <si>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</si>
  <si>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</si>
  <si>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</si>
  <si>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</si>
  <si>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</si>
  <si>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</si>
  <si>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</si>
  <si>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</si>
  <si>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</si>
  <si>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</si>
  <si>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</si>
  <si>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</si>
  <si>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</si>
  <si>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</si>
  <si>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</si>
  <si>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</si>
  <si>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</si>
  <si>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</si>
  <si>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</si>
  <si>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</si>
  <si>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</si>
  <si>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</si>
  <si>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</si>
  <si>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</si>
  <si>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</si>
  <si>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</si>
  <si>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</si>
  <si>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</si>
  <si>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</si>
  <si>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</si>
  <si>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</si>
  <si>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</si>
  <si>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</si>
  <si>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</si>
  <si>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</si>
  <si>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</si>
  <si>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</si>
  <si>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</si>
  <si>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</si>
  <si>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</si>
  <si>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</si>
  <si>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</si>
  <si>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</si>
  <si>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</si>
  <si>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</si>
  <si>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</si>
  <si>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</si>
  <si>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</si>
  <si>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</si>
  <si>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</si>
  <si>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</si>
  <si>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</si>
  <si>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</si>
  <si>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</si>
  <si>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</si>
  <si>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</si>
  <si>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</si>
  <si>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</si>
  <si>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</si>
  <si>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</si>
  <si>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</si>
  <si>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</si>
  <si>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</si>
  <si>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</si>
  <si>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</si>
  <si>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</si>
  <si>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</si>
  <si>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</si>
  <si>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</si>
  <si>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</si>
  <si>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</si>
  <si>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</si>
  <si>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</si>
  <si>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</si>
  <si>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</si>
  <si>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</si>
  <si>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</si>
  <si>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</si>
  <si>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</si>
  <si>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</si>
  <si>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</si>
  <si>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</si>
  <si>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</si>
  <si>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</si>
  <si>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</si>
  <si>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</si>
  <si>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</si>
  <si>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</si>
  <si>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</si>
  <si>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</si>
  <si>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</si>
  <si>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</si>
  <si>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</si>
  <si>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</si>
  <si>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</si>
  <si>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</si>
  <si>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</si>
  <si>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</si>
  <si>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</si>
  <si>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</si>
  <si>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</si>
  <si>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</si>
  <si>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</si>
  <si>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</si>
  <si>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</si>
  <si>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</si>
  <si>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</si>
  <si>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</si>
  <si>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</si>
  <si>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</si>
  <si>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</si>
  <si>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</si>
  <si>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</si>
  <si>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</si>
  <si>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</si>
  <si>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</si>
  <si>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</si>
  <si>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</si>
  <si>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</si>
  <si>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</si>
  <si>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</si>
  <si>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</si>
  <si>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</si>
  <si>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</si>
  <si>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</si>
  <si>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</si>
  <si>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</si>
  <si>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</si>
  <si>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</si>
  <si>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</si>
  <si>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</si>
  <si>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</si>
  <si>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</si>
  <si>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</si>
  <si>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</si>
  <si>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</si>
  <si>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</si>
  <si>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</si>
  <si>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</si>
  <si>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</si>
  <si>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</si>
  <si>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</si>
  <si>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</si>
  <si>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</si>
  <si>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</si>
  <si>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</si>
  <si>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</si>
  <si>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</si>
  <si>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</si>
  <si>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</si>
  <si>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</si>
  <si>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</si>
  <si>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</si>
  <si>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</si>
  <si>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</si>
  <si>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</si>
  <si>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</si>
  <si>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</si>
  <si>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</si>
  <si>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</si>
  <si>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</si>
  <si>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</si>
  <si>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</si>
  <si>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</si>
  <si>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</si>
  <si>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</si>
  <si>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</si>
  <si>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</si>
  <si>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</si>
  <si>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</si>
  <si>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</si>
  <si>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</si>
  <si>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</si>
  <si>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</si>
  <si>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</si>
  <si>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</si>
  <si>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</si>
  <si>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</si>
  <si>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</si>
  <si>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</si>
  <si>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</si>
  <si>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</si>
  <si>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</si>
  <si>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</si>
  <si>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</si>
  <si>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</si>
  <si>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</si>
  <si>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</si>
  <si>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</si>
  <si>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</si>
  <si>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</si>
  <si>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</si>
  <si>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</si>
  <si>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</si>
  <si>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</si>
  <si>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</si>
  <si>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</si>
  <si>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</si>
  <si>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</si>
  <si>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</si>
  <si>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</si>
  <si>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</si>
  <si>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</si>
  <si>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</si>
  <si>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</si>
  <si>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</si>
  <si>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</si>
  <si>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</si>
  <si>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</si>
  <si>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</si>
  <si>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</si>
  <si>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</si>
  <si>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</si>
  <si>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</si>
  <si>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</si>
  <si>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</si>
  <si>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</si>
  <si>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</si>
  <si>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</si>
  <si>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</si>
  <si>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</si>
  <si>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</si>
  <si>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</si>
  <si>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</si>
  <si>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</si>
  <si>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</si>
  <si>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</si>
  <si>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</si>
  <si>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</si>
  <si>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</si>
  <si>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</si>
  <si>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</si>
  <si>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</si>
  <si>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</si>
  <si>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</si>
  <si>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</si>
  <si>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</si>
  <si>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</si>
  <si>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</si>
  <si>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</si>
  <si>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</si>
  <si>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</si>
  <si>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</si>
  <si>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</si>
  <si>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</si>
  <si>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</si>
  <si>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</si>
  <si>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</si>
  <si>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</si>
  <si>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</si>
  <si>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</si>
  <si>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</si>
  <si>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</si>
  <si>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</si>
  <si>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</si>
  <si>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</si>
  <si>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</si>
  <si>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</si>
  <si>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</si>
  <si>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</si>
  <si>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</si>
  <si>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</si>
  <si>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</si>
  <si>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</si>
  <si>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</si>
  <si>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</si>
  <si>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</si>
  <si>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</si>
  <si>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</si>
  <si>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</si>
  <si>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</si>
  <si>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</si>
  <si>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</si>
  <si>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</si>
  <si>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</si>
  <si>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</si>
  <si>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</si>
  <si>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</si>
  <si>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</si>
  <si>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</si>
  <si>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</si>
  <si>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</si>
  <si>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</si>
  <si>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</si>
  <si>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</si>
  <si>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</si>
  <si>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</si>
  <si>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</si>
  <si>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</si>
  <si>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</si>
  <si>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</si>
  <si>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</si>
  <si>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</si>
  <si>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</si>
  <si>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</si>
  <si>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</si>
  <si>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</si>
  <si>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</si>
  <si>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</si>
  <si>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</si>
  <si>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</si>
  <si>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</si>
  <si>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</si>
  <si>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</si>
  <si>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</si>
  <si>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</si>
  <si>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</si>
  <si>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</si>
  <si>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</si>
  <si>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</si>
  <si>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</si>
  <si>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</si>
  <si>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</si>
  <si>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</si>
  <si>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</si>
  <si>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</si>
  <si>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</si>
  <si>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</si>
  <si>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</si>
  <si>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</si>
  <si>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</si>
  <si>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</si>
  <si>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</si>
  <si>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</si>
  <si>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</si>
  <si>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</si>
  <si>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</si>
  <si>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</si>
  <si>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</si>
  <si>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</si>
  <si>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</si>
  <si>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</si>
  <si>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</si>
  <si>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</si>
  <si>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</si>
  <si>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</si>
  <si>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</si>
  <si>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</si>
  <si>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</si>
  <si>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</si>
  <si>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</si>
  <si>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</si>
  <si>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</si>
  <si>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</si>
  <si>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</si>
  <si>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</si>
  <si>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</si>
  <si>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</si>
  <si>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</si>
  <si>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</si>
  <si>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</si>
  <si>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</si>
  <si>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</si>
  <si>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</si>
  <si>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</si>
  <si>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</si>
  <si>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</si>
  <si>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</si>
  <si>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</si>
  <si>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</si>
  <si>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</si>
  <si>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</si>
  <si>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</si>
  <si>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</si>
  <si>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</si>
  <si>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</si>
  <si>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</si>
  <si>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</si>
  <si>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</si>
  <si>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</si>
  <si>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</si>
  <si>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</si>
  <si>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</si>
  <si>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</si>
  <si>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</si>
  <si>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</si>
  <si>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</si>
  <si>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</si>
  <si>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</si>
  <si>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</si>
  <si>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</si>
  <si>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</si>
  <si>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</si>
  <si>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</si>
  <si>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</si>
  <si>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</si>
  <si>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</si>
  <si>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</si>
  <si>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</si>
  <si>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</si>
  <si>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</si>
  <si>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</si>
  <si>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</si>
  <si>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</si>
  <si>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</si>
  <si>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</si>
  <si>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</si>
  <si>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</si>
  <si>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</si>
  <si>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</si>
  <si>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</si>
  <si>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</si>
  <si>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</si>
  <si>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</si>
  <si>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</si>
  <si>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</si>
  <si>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</si>
  <si>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</si>
  <si>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</si>
  <si>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</si>
  <si>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</si>
  <si>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</si>
  <si>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</si>
  <si>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</si>
  <si>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</si>
  <si>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</si>
  <si>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</si>
  <si>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</si>
  <si>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</si>
  <si>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</si>
  <si>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</si>
  <si>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</si>
  <si>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</si>
  <si>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</si>
  <si>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</si>
  <si>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</si>
  <si>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</si>
  <si>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</si>
  <si>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</si>
  <si>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</si>
  <si>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</si>
  <si>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</si>
  <si>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</si>
  <si>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</si>
  <si>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</si>
  <si>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</si>
  <si>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</si>
  <si>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</si>
  <si>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</si>
  <si>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</si>
  <si>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</si>
  <si>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</si>
  <si>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</si>
  <si>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</si>
  <si>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</si>
  <si>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</si>
  <si>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</si>
  <si>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</si>
  <si>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</si>
  <si>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</si>
  <si>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</si>
  <si>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</si>
  <si>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</si>
  <si>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</si>
  <si>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</si>
  <si>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</si>
  <si>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</si>
  <si>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</si>
  <si>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</si>
  <si>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</si>
  <si>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</si>
  <si>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</si>
  <si>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</si>
  <si>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</si>
  <si>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</si>
  <si>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</si>
  <si>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</si>
  <si>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</si>
  <si>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</si>
  <si>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</si>
  <si>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</si>
  <si>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</si>
  <si>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</si>
  <si>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</si>
  <si>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</si>
  <si>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</si>
  <si>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</si>
  <si>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</si>
  <si>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</si>
  <si>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</si>
  <si>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</si>
  <si>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</si>
  <si>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</si>
  <si>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</si>
  <si>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</si>
  <si>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</si>
  <si>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</si>
  <si>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</si>
  <si>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</si>
  <si>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</si>
  <si>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</si>
  <si>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</si>
  <si>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</si>
  <si>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</si>
  <si>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</si>
  <si>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</si>
  <si>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</si>
  <si>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</si>
  <si>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</si>
  <si>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</si>
  <si>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</si>
  <si>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</si>
  <si>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</si>
  <si>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</si>
  <si>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</si>
  <si>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</si>
  <si>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</si>
  <si>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</si>
  <si>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</si>
  <si>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</si>
  <si>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</si>
  <si>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</si>
  <si>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</si>
  <si>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</si>
  <si>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</si>
  <si>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</si>
  <si>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</si>
  <si>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</si>
  <si>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</si>
  <si>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</si>
  <si>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</si>
  <si>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</si>
  <si>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</si>
  <si>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</si>
  <si>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</si>
  <si>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</si>
  <si>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</si>
  <si>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</si>
  <si>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</si>
  <si>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</si>
  <si>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</si>
  <si>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</si>
  <si>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</si>
  <si>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</si>
  <si>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</si>
  <si>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</si>
  <si>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</si>
  <si>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</si>
  <si>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</si>
  <si>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</si>
  <si>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</si>
  <si>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</si>
  <si>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</si>
  <si>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</si>
  <si>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</si>
  <si>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</si>
  <si>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</si>
  <si>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</si>
  <si>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</si>
  <si>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</si>
  <si>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</si>
  <si>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</si>
  <si>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</si>
  <si>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</si>
  <si>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</si>
  <si>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</si>
  <si>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</si>
  <si>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</si>
  <si>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</si>
  <si>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</si>
  <si>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</si>
  <si>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</si>
  <si>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</si>
  <si>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</si>
  <si>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</si>
  <si>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</si>
  <si>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</si>
  <si>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</si>
  <si>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</si>
  <si>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</si>
  <si>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</si>
  <si>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</si>
  <si>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</si>
  <si>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</si>
  <si>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</si>
  <si>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</si>
  <si>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</si>
  <si>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</si>
  <si>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</si>
  <si>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</si>
  <si>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</si>
  <si>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</si>
  <si>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</si>
  <si>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</si>
  <si>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</si>
  <si>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</si>
  <si>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</si>
  <si>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</si>
  <si>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</si>
  <si>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</si>
  <si>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</si>
  <si>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</si>
  <si>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</si>
  <si>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</si>
  <si>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</si>
  <si>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</si>
  <si>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</si>
  <si>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</si>
  <si>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</si>
  <si>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</si>
  <si>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</si>
  <si>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</si>
  <si>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</si>
  <si>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</si>
  <si>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</si>
  <si>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</si>
  <si>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</si>
  <si>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</si>
  <si>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</si>
  <si>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</si>
  <si>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</si>
  <si>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</si>
  <si>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</si>
  <si>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</si>
  <si>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</si>
  <si>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</si>
  <si>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</si>
  <si>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</si>
  <si>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</si>
  <si>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</si>
  <si>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</si>
  <si>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</si>
  <si>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</si>
  <si>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</si>
  <si>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</si>
  <si>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</si>
  <si>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</si>
  <si>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</si>
  <si>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</si>
  <si>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</si>
  <si>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</si>
  <si>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</si>
  <si>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</si>
  <si>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</si>
  <si>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</si>
  <si>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</si>
  <si>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</si>
  <si>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</si>
  <si>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</si>
  <si>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</si>
  <si>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</si>
  <si>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</si>
  <si>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</si>
  <si>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</si>
  <si>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</si>
  <si>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</si>
  <si>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</si>
  <si>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</si>
  <si>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</si>
  <si>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</si>
  <si>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</si>
  <si>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</si>
  <si>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</si>
  <si>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</si>
  <si>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</si>
  <si>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</si>
  <si>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</si>
  <si>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</si>
  <si>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</si>
  <si>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</si>
  <si>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</si>
  <si>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</si>
  <si>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</si>
  <si>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</si>
  <si>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</si>
  <si>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</si>
  <si>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</si>
  <si>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</si>
  <si>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</si>
  <si>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</si>
  <si>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</si>
  <si>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</si>
  <si>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</si>
  <si>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</si>
  <si>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</si>
  <si>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</si>
  <si>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</si>
  <si>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</si>
  <si>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</si>
  <si>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</si>
  <si>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</si>
  <si>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</si>
  <si>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</si>
  <si>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</si>
  <si>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</si>
  <si>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</si>
  <si>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</si>
  <si>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</si>
  <si>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</si>
  <si>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</si>
  <si>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</si>
  <si>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</si>
  <si>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</si>
  <si>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</si>
  <si>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</si>
  <si>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</si>
  <si>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</si>
  <si>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</si>
  <si>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</si>
  <si>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</si>
  <si>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</si>
  <si>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</si>
  <si>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</si>
  <si>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</si>
  <si>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</si>
  <si>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</si>
  <si>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</si>
  <si>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</si>
  <si>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</si>
  <si>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</si>
  <si>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</si>
  <si>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</si>
  <si>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</si>
  <si>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</si>
  <si>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</si>
  <si>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</si>
  <si>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</si>
  <si>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</si>
  <si>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</si>
  <si>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</si>
  <si>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</si>
  <si>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</si>
  <si>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</si>
  <si>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</si>
  <si>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</si>
  <si>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</si>
  <si>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</si>
  <si>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</si>
  <si>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</si>
  <si>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</si>
  <si>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</si>
  <si>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</si>
  <si>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</si>
  <si>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</si>
  <si>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</si>
  <si>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</si>
  <si>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</si>
  <si>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</si>
  <si>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</si>
  <si>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</si>
  <si>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</si>
  <si>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</si>
  <si>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</si>
  <si>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</si>
  <si>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</si>
  <si>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</si>
  <si>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</si>
  <si>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</si>
  <si>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</si>
  <si>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</si>
  <si>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</si>
  <si>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</si>
  <si>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</si>
  <si>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</si>
  <si>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</si>
  <si>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</si>
  <si>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</si>
  <si>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</si>
  <si>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</si>
  <si>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</si>
  <si>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</si>
  <si>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</si>
  <si>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</si>
  <si>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</si>
  <si>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</si>
  <si>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</si>
  <si>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</si>
  <si>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</si>
  <si>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</si>
  <si>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</si>
  <si>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</si>
  <si>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</si>
  <si>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</si>
  <si>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</si>
  <si>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</si>
  <si>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</si>
  <si>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</si>
  <si>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</si>
  <si>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</si>
  <si>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</si>
  <si>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</si>
  <si>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</si>
  <si>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</si>
  <si>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</si>
  <si>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</si>
  <si>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</si>
  <si>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</si>
  <si>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</si>
  <si>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</si>
  <si>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</si>
  <si>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</si>
  <si>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</si>
  <si>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</si>
  <si>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</si>
  <si>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</si>
  <si>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</si>
  <si>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</si>
  <si>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</si>
  <si>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</si>
  <si>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</si>
  <si>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</si>
  <si>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</si>
  <si>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</si>
  <si>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</si>
  <si>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</si>
  <si>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</si>
  <si>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</si>
  <si>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</si>
  <si>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</si>
  <si>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</si>
  <si>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</si>
  <si>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</si>
  <si>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</si>
  <si>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</si>
  <si>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</si>
  <si>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</si>
  <si>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</si>
  <si>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</si>
  <si>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</si>
  <si>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</si>
  <si>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</si>
  <si>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</si>
  <si>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</si>
  <si>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</si>
  <si>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</si>
  <si>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</si>
  <si>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</si>
  <si>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</si>
  <si>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</si>
  <si>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</si>
  <si>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</si>
  <si>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</si>
  <si>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</si>
  <si>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</si>
  <si>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</si>
  <si>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</si>
  <si>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</si>
  <si>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</si>
  <si>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</si>
  <si>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</si>
  <si>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</si>
  <si>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</si>
  <si>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</si>
  <si>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</si>
  <si>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</si>
  <si>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</si>
  <si>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</si>
  <si>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</si>
  <si>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</si>
  <si>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</si>
  <si>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</si>
  <si>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</si>
  <si>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</si>
  <si>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</si>
  <si>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</si>
  <si>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</si>
  <si>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</si>
  <si>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</si>
  <si>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</si>
  <si>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</si>
  <si>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</si>
  <si>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</si>
  <si>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</si>
  <si>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</si>
  <si>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</si>
  <si>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</si>
  <si>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</si>
  <si>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</si>
  <si>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</si>
  <si>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</si>
  <si>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</si>
  <si>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</si>
  <si>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</si>
  <si>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</si>
  <si>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</si>
  <si>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</si>
  <si>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</si>
  <si>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</si>
  <si>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</si>
  <si>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</si>
  <si>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</si>
  <si>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</si>
  <si>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</si>
  <si>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</si>
  <si>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</si>
  <si>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</si>
  <si>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</si>
  <si>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</si>
  <si>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</si>
  <si>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</si>
  <si>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</si>
  <si>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</si>
  <si>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</si>
  <si>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</si>
  <si>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</si>
  <si>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</si>
  <si>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</si>
  <si>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</si>
  <si>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</si>
  <si>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</si>
  <si>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</si>
  <si>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</si>
  <si>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</si>
  <si>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</si>
  <si>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</si>
  <si>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</si>
  <si>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</si>
  <si>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</si>
  <si>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</si>
  <si>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</si>
  <si>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</si>
  <si>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</si>
  <si>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</si>
  <si>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</si>
  <si>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</si>
  <si>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</si>
  <si>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</si>
  <si>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</si>
  <si>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</si>
  <si>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</si>
  <si>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</si>
  <si>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</si>
  <si>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</si>
  <si>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</si>
  <si>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</si>
  <si>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</si>
  <si>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</si>
  <si>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</si>
  <si>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</si>
  <si>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</si>
  <si>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</si>
  <si>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</si>
  <si>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</si>
  <si>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</si>
  <si>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</si>
  <si>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</si>
  <si>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</si>
  <si>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</si>
  <si>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</si>
  <si>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</si>
  <si>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</si>
  <si>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</si>
  <si>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</si>
  <si>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</si>
  <si>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</si>
  <si>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</si>
  <si>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</si>
  <si>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</si>
  <si>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</si>
  <si>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</si>
  <si>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</si>
  <si>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</si>
  <si>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</si>
  <si>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</si>
  <si>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</si>
  <si>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</si>
  <si>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</si>
  <si>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</si>
  <si>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</si>
  <si>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</si>
  <si>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</si>
  <si>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</si>
  <si>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</si>
  <si>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</si>
  <si>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</si>
  <si>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</si>
  <si>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</si>
  <si>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</si>
  <si>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</si>
  <si>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</si>
  <si>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</si>
  <si>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</si>
  <si>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</si>
  <si>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</si>
  <si>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</si>
  <si>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</si>
  <si>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</si>
  <si>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</si>
  <si>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</si>
  <si>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</si>
  <si>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</si>
  <si>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</si>
  <si>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</si>
  <si>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</si>
  <si>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</si>
  <si>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</si>
  <si>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</si>
  <si>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</si>
  <si>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</si>
  <si>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</si>
  <si>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</si>
  <si>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</si>
  <si>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</si>
  <si>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</si>
  <si>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</si>
  <si>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</si>
  <si>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</si>
  <si>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</si>
  <si>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</si>
  <si>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</si>
  <si>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</si>
  <si>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</si>
  <si>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</si>
  <si>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</si>
  <si>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</si>
  <si>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</si>
  <si>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</si>
  <si>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</si>
  <si>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</si>
  <si>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</si>
  <si>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</si>
  <si>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</si>
  <si>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</si>
  <si>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</si>
  <si>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</si>
  <si>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</si>
  <si>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</si>
  <si>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</si>
  <si>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</si>
  <si>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</si>
  <si>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</si>
  <si>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</si>
  <si>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</si>
  <si>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</si>
  <si>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</si>
  <si>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</si>
  <si>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</si>
  <si>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</si>
  <si>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</si>
  <si>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</si>
  <si>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</si>
  <si>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</si>
  <si>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</si>
  <si>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</si>
  <si>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</si>
  <si>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</si>
  <si>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</si>
  <si>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</si>
  <si>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</si>
  <si>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</si>
  <si>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</si>
  <si>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</si>
  <si>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</si>
  <si>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</si>
  <si>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</si>
  <si>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</si>
  <si>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</si>
  <si>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</si>
  <si>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</si>
  <si>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</si>
  <si>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</si>
  <si>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</si>
  <si>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</si>
  <si>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</si>
  <si>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</si>
  <si>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</si>
  <si>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</si>
  <si>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</si>
  <si>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</si>
  <si>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</si>
  <si>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</si>
  <si>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</si>
  <si>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</si>
  <si>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</si>
  <si>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</si>
  <si>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</si>
  <si>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</si>
  <si>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</si>
  <si>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</si>
  <si>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</si>
  <si>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</si>
  <si>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</si>
  <si>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</si>
  <si>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</si>
  <si>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</si>
  <si>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</si>
  <si>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</si>
  <si>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</si>
  <si>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</si>
  <si>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</si>
  <si>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</si>
  <si>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</si>
  <si>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</si>
  <si>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</si>
  <si>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</si>
  <si>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</si>
  <si>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</si>
  <si>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</si>
  <si>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</si>
  <si>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</si>
  <si>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</si>
  <si>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</si>
  <si>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</si>
  <si>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</si>
  <si>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</si>
  <si>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</si>
  <si>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</si>
  <si>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</si>
  <si>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</si>
  <si>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</si>
  <si>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</si>
  <si>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</si>
  <si>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</si>
  <si>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</si>
  <si>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</si>
  <si>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</si>
  <si>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</si>
  <si>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</si>
  <si>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</si>
  <si>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</si>
  <si>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</si>
  <si>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</si>
  <si>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</si>
  <si>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</si>
  <si>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</si>
  <si>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</si>
  <si>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</si>
  <si>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</si>
  <si>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</si>
  <si>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</si>
  <si>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</si>
  <si>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</si>
  <si>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</si>
  <si>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</si>
  <si>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</si>
  <si>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</si>
  <si>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</si>
  <si>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</si>
  <si>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</si>
  <si>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</si>
  <si>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</si>
  <si>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</si>
  <si>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</si>
  <si>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</si>
  <si>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</si>
  <si>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</si>
  <si>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</si>
  <si>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</si>
  <si>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</si>
  <si>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</si>
  <si>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</si>
  <si>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</si>
  <si>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</si>
  <si>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</si>
  <si>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</si>
  <si>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</si>
  <si>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</si>
  <si>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</si>
  <si>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</si>
  <si>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</si>
  <si>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</si>
  <si>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</si>
  <si>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</si>
  <si>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</si>
  <si>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</si>
  <si>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</si>
  <si>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</si>
  <si>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</si>
  <si>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</si>
  <si>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</si>
  <si>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</si>
  <si>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</si>
  <si>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</si>
  <si>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</si>
  <si>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</si>
  <si>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</si>
  <si>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</si>
  <si>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</si>
  <si>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</si>
  <si>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</si>
  <si>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</si>
  <si>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</si>
  <si>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</si>
  <si>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</si>
  <si>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</si>
  <si>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</si>
  <si>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</si>
  <si>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</si>
  <si>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</si>
  <si>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</si>
  <si>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</si>
  <si>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</si>
  <si>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</si>
  <si>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</si>
  <si>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</si>
  <si>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</si>
  <si>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</si>
  <si>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</si>
  <si>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</si>
  <si>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</si>
  <si>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</si>
  <si>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</si>
  <si>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</si>
  <si>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</si>
  <si>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</si>
  <si>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</si>
  <si>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</si>
  <si>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</si>
  <si>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</si>
  <si>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</si>
  <si>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</si>
  <si>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</si>
  <si>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</si>
  <si>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</si>
  <si>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</si>
  <si>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</si>
  <si>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</si>
  <si>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</si>
  <si>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</si>
  <si>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</si>
  <si>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</si>
  <si>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</si>
  <si>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</si>
  <si>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</si>
  <si>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</si>
  <si>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</si>
  <si>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</si>
  <si>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</si>
  <si>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</si>
  <si>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</si>
  <si>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</si>
  <si>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</si>
  <si>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</si>
  <si>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</si>
  <si>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</si>
  <si>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</si>
  <si>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</si>
  <si>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</si>
  <si>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</si>
  <si>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</si>
  <si>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</si>
  <si>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</si>
  <si>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</si>
  <si>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</si>
  <si>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</si>
  <si>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</si>
  <si>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</si>
  <si>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</si>
  <si>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</si>
  <si>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</si>
  <si>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</si>
  <si>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</si>
  <si>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</si>
  <si>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</si>
  <si>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</si>
  <si>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</si>
  <si>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</si>
  <si>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</si>
  <si>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</si>
  <si>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</si>
  <si>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</si>
  <si>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</si>
  <si>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</si>
  <si>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</si>
  <si>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</si>
  <si>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</si>
  <si>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</si>
  <si>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</si>
  <si>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</si>
  <si>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</si>
  <si>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</si>
  <si>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</si>
  <si>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</si>
  <si>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</si>
  <si>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</si>
  <si>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</si>
  <si>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</si>
  <si>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</si>
  <si>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</si>
  <si>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</si>
  <si>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</si>
  <si>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</si>
  <si>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</si>
  <si>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</si>
  <si>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</si>
  <si>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</si>
  <si>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</si>
  <si>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</si>
  <si>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</si>
  <si>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</si>
  <si>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</si>
  <si>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</si>
  <si>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</si>
  <si>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</si>
  <si>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</si>
  <si>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</si>
  <si>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</si>
  <si>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</si>
  <si>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</si>
  <si>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</si>
  <si>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</si>
  <si>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</si>
  <si>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</si>
  <si>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</si>
  <si>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</si>
  <si>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</si>
  <si>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</si>
  <si>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</si>
  <si>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</si>
  <si>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</si>
  <si>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</si>
  <si>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</si>
  <si>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</si>
  <si>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</si>
  <si>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</si>
  <si>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</si>
  <si>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</si>
  <si>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</si>
  <si>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</si>
  <si>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</si>
  <si>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</si>
  <si>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</si>
  <si>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</si>
  <si>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</si>
  <si>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</si>
  <si>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</si>
  <si>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</si>
  <si>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</si>
  <si>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</si>
  <si>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</si>
  <si>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</si>
  <si>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</si>
  <si>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</si>
  <si>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</si>
  <si>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</si>
  <si>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</si>
  <si>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</si>
  <si>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</si>
  <si>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</si>
  <si>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</si>
  <si>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</si>
  <si>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</si>
  <si>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</si>
  <si>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</si>
  <si>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</si>
  <si>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</si>
  <si>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</si>
  <si>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</si>
  <si>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</si>
  <si>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</si>
  <si>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</si>
  <si>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</si>
  <si>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</si>
  <si>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</si>
  <si>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</si>
  <si>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</si>
  <si>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</si>
  <si>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</si>
  <si>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</si>
  <si>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</si>
  <si>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</si>
  <si>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</si>
  <si>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</si>
  <si>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</si>
  <si>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</si>
  <si>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</si>
  <si>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</si>
  <si>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</si>
  <si>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</si>
  <si>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</si>
  <si>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</si>
  <si>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</si>
  <si>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</si>
  <si>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</si>
  <si>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</si>
  <si>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</si>
  <si>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</si>
  <si>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</si>
  <si>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</si>
  <si>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</si>
  <si>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</si>
  <si>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</si>
  <si>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</si>
  <si>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</si>
  <si>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</si>
  <si>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</si>
  <si>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</si>
  <si>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</si>
  <si>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</si>
  <si>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</si>
  <si>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</si>
  <si>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</si>
  <si>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</si>
  <si>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</si>
  <si>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</si>
  <si>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</si>
  <si>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</si>
  <si>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</si>
  <si>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</si>
  <si>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</si>
  <si>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</si>
  <si>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</si>
  <si>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</si>
  <si>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</si>
  <si>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</si>
  <si>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</si>
  <si>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</si>
  <si>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</si>
  <si>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</si>
  <si>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</si>
  <si>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</si>
  <si>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</si>
  <si>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</si>
  <si>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</si>
  <si>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</si>
  <si>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</si>
  <si>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</si>
  <si>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</si>
  <si>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</si>
  <si>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</si>
  <si>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</si>
  <si>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</si>
  <si>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</si>
  <si>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</si>
  <si>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</si>
  <si>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</si>
  <si>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</si>
  <si>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</si>
  <si>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</si>
  <si>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</si>
  <si>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</si>
  <si>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</si>
  <si>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</si>
  <si>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</si>
  <si>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</si>
  <si>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</si>
  <si>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</si>
  <si>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</si>
  <si>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</si>
  <si>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</si>
  <si>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</si>
  <si>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</si>
  <si>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</si>
  <si>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</si>
  <si>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</si>
  <si>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</si>
  <si>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</si>
  <si>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</si>
  <si>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</si>
  <si>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</si>
  <si>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</si>
  <si>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</si>
  <si>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</si>
  <si>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</si>
  <si>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</si>
  <si>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</si>
  <si>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</si>
  <si>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</si>
  <si>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</si>
  <si>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</si>
  <si>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</si>
  <si>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</si>
  <si>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</si>
  <si>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</si>
  <si>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</si>
  <si>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</si>
  <si>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</si>
  <si>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</si>
  <si>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</si>
  <si>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</si>
  <si>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</si>
  <si>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</si>
  <si>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</si>
  <si>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</si>
  <si>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</si>
  <si>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</si>
  <si>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</si>
  <si>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</si>
  <si>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</si>
  <si>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</si>
  <si>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</si>
  <si>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</si>
  <si>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</si>
  <si>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</si>
  <si>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</si>
  <si>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</si>
  <si>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</si>
  <si>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</si>
  <si>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</si>
  <si>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</si>
  <si>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</si>
  <si>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</si>
  <si>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</si>
  <si>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</si>
  <si>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</si>
  <si>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</si>
  <si>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</si>
  <si>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</si>
  <si>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</si>
  <si>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</si>
  <si>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</si>
  <si>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</si>
  <si>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</si>
  <si>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</si>
  <si>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</si>
  <si>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</si>
  <si>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</si>
  <si>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</si>
  <si>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</si>
  <si>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</si>
  <si>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</si>
  <si>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</si>
  <si>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</si>
  <si>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</si>
  <si>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</si>
  <si>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</si>
  <si>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</si>
  <si>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</si>
  <si>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</si>
  <si>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</si>
  <si>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</si>
  <si>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</si>
  <si>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</si>
  <si>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</si>
  <si>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</si>
  <si>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</si>
  <si>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</si>
  <si>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</si>
  <si>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</si>
  <si>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</si>
  <si>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</si>
  <si>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</si>
  <si>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</si>
  <si>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</si>
  <si>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</si>
  <si>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</si>
  <si>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</si>
  <si>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</si>
  <si>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</si>
  <si>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</si>
  <si>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</si>
  <si>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</si>
  <si>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</si>
  <si>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</si>
  <si>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</si>
  <si>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</si>
  <si>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</si>
  <si>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</si>
  <si>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</si>
  <si>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</si>
  <si>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</si>
  <si>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</si>
  <si>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</si>
  <si>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</si>
  <si>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</si>
  <si>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</si>
  <si>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</si>
  <si>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</si>
  <si>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</si>
  <si>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</si>
  <si>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</si>
  <si>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</si>
  <si>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</si>
  <si>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</si>
  <si>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</si>
  <si>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</si>
  <si>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</si>
  <si>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</si>
  <si>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</si>
  <si>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</si>
  <si>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</si>
  <si>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</si>
  <si>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</si>
  <si>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</si>
  <si>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</si>
  <si>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</si>
  <si>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</si>
  <si>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</si>
  <si>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</si>
  <si>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</si>
  <si>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</si>
  <si>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</si>
  <si>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</si>
  <si>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</si>
  <si>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</si>
  <si>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</si>
  <si>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</si>
  <si>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</si>
  <si>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</si>
  <si>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</si>
  <si>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</si>
  <si>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</si>
  <si>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</si>
  <si>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</si>
  <si>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</si>
  <si>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</si>
  <si>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</si>
  <si>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</si>
  <si>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</si>
  <si>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</si>
  <si>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</si>
  <si>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</si>
  <si>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</si>
  <si>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</si>
  <si>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</si>
  <si>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</si>
  <si>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</si>
  <si>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</si>
  <si>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</si>
  <si>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</si>
  <si>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</si>
  <si>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</si>
  <si>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</si>
  <si>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</si>
  <si>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</si>
  <si>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</si>
  <si>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</si>
  <si>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</si>
  <si>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</si>
  <si>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</si>
  <si>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</si>
  <si>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</si>
  <si>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</si>
  <si>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</si>
  <si>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</si>
  <si>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</si>
  <si>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</si>
  <si>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</si>
  <si>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</si>
  <si>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</si>
  <si>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</si>
  <si>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</si>
  <si>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</si>
  <si>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</si>
  <si>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</si>
  <si>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</si>
  <si>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</si>
  <si>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</si>
  <si>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</si>
  <si>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</si>
  <si>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</si>
  <si>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</si>
  <si>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</si>
  <si>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</si>
  <si>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</si>
  <si>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</si>
  <si>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</si>
  <si>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</si>
  <si>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</si>
  <si>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</si>
  <si>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</si>
  <si>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</si>
  <si>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</si>
  <si>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</si>
  <si>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</si>
  <si>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</si>
  <si>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</si>
  <si>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</si>
  <si>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</si>
  <si>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</si>
  <si>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</si>
  <si>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</si>
  <si>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</si>
  <si>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</si>
  <si>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</si>
  <si>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</si>
  <si>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</si>
  <si>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</si>
  <si>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</si>
  <si>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</si>
  <si>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</si>
  <si>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</si>
  <si>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</si>
  <si>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</si>
  <si>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</si>
  <si>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</si>
  <si>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</si>
  <si>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</si>
  <si>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</si>
  <si>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</si>
  <si>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</si>
  <si>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</si>
  <si>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</si>
  <si>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</si>
  <si>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</si>
  <si>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</si>
  <si>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</si>
  <si>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</si>
  <si>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</si>
  <si>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</si>
  <si>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</si>
  <si>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</si>
  <si>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</si>
  <si>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</si>
  <si>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</si>
  <si>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</si>
  <si>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</si>
  <si>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</si>
  <si>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</si>
  <si>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</si>
  <si>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</si>
  <si>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</si>
  <si>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</si>
  <si>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</si>
  <si>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</si>
  <si>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</si>
  <si>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</si>
  <si>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</si>
  <si>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</si>
  <si>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</si>
  <si>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</si>
  <si>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</si>
  <si>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</si>
  <si>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</si>
  <si>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</si>
  <si>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</si>
  <si>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</si>
  <si>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</si>
  <si>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</si>
  <si>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</si>
  <si>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</si>
  <si>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</si>
  <si>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</si>
  <si>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</si>
  <si>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</si>
  <si>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</si>
  <si>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</si>
  <si>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</si>
  <si>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</si>
  <si>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</si>
  <si>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</si>
  <si>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</si>
  <si>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</si>
  <si>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</si>
  <si>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</si>
  <si>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</si>
  <si>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</si>
  <si>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</si>
  <si>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</si>
  <si>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</si>
  <si>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</si>
  <si>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</si>
  <si>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</si>
  <si>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</si>
  <si>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</si>
  <si>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</si>
  <si>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</si>
  <si>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</si>
  <si>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</si>
  <si>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</si>
  <si>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</si>
  <si>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</si>
  <si>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</si>
  <si>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</si>
  <si>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</si>
  <si>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</si>
  <si>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</si>
  <si>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</si>
  <si>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</si>
  <si>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</si>
  <si>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</si>
  <si>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</si>
  <si>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</si>
  <si>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</si>
  <si>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</si>
  <si>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</si>
  <si>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</si>
  <si>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</si>
  <si>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</si>
  <si>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</si>
  <si>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</si>
  <si>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</si>
  <si>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</si>
  <si>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</si>
  <si>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</si>
  <si>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</si>
  <si>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</si>
  <si>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</si>
  <si>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</si>
  <si>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</si>
  <si>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</si>
  <si>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</si>
  <si>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</si>
  <si>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</si>
  <si>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</si>
  <si>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</si>
  <si>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</si>
  <si>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</si>
  <si>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</si>
  <si>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</si>
  <si>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</si>
  <si>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</si>
  <si>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</si>
  <si>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</si>
  <si>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</si>
  <si>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</si>
  <si>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</si>
  <si>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</si>
  <si>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</si>
  <si>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</si>
  <si>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</si>
  <si>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</si>
  <si>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</si>
  <si>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</si>
  <si>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</si>
  <si>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</si>
  <si>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</si>
  <si>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</si>
  <si>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</si>
  <si>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</si>
  <si>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</si>
  <si>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</si>
  <si>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</si>
  <si>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</si>
  <si>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</si>
  <si>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</si>
  <si>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</si>
  <si>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</si>
  <si>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</si>
  <si>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</si>
  <si>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</si>
  <si>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</si>
  <si>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</si>
  <si>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</si>
  <si>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</si>
  <si>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</si>
  <si>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</si>
  <si>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</si>
  <si>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</si>
  <si>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</si>
  <si>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</si>
  <si>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</si>
  <si>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</si>
  <si>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</si>
  <si>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</si>
  <si>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</si>
  <si>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</si>
  <si>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</si>
  <si>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</si>
  <si>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</si>
  <si>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</si>
  <si>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</si>
  <si>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</si>
  <si>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</si>
  <si>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</si>
  <si>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</si>
  <si>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</si>
  <si>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</si>
  <si>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</si>
  <si>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</si>
  <si>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</si>
  <si>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</si>
  <si>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</si>
  <si>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</si>
  <si>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</si>
  <si>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</si>
  <si>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</si>
  <si>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</si>
  <si>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</si>
  <si>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</si>
  <si>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</si>
  <si>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</si>
  <si>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</si>
  <si>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</si>
  <si>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</si>
  <si>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</si>
  <si>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</si>
  <si>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</si>
  <si>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</si>
  <si>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</si>
  <si>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</si>
  <si>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</si>
  <si>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</si>
  <si>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</si>
  <si>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</si>
  <si>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</si>
  <si>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</si>
  <si>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</si>
  <si>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</si>
  <si>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</si>
  <si>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</si>
  <si>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</si>
  <si>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</si>
  <si>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</si>
  <si>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</si>
  <si>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</si>
  <si>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</si>
  <si>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</si>
  <si>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</si>
  <si>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</si>
  <si>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</si>
  <si>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</si>
  <si>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</si>
  <si>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</si>
  <si>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</si>
  <si>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</si>
  <si>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</si>
  <si>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</si>
  <si>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</si>
  <si>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</si>
  <si>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</si>
  <si>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</si>
  <si>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</si>
  <si>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</si>
  <si>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</si>
  <si>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</si>
  <si>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</si>
  <si>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</si>
  <si>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</si>
  <si>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</si>
  <si>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</si>
  <si>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</si>
  <si>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</si>
  <si>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</si>
  <si>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</si>
  <si>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</si>
  <si>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</si>
  <si>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</si>
  <si>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</si>
  <si>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</si>
  <si>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</si>
  <si>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</si>
  <si>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</si>
  <si>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</si>
  <si>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</si>
  <si>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</si>
  <si>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</si>
  <si>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</si>
  <si>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</si>
  <si>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</si>
  <si>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</si>
  <si>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</si>
  <si>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</si>
  <si>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</si>
  <si>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</si>
  <si>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</si>
  <si>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</si>
  <si>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</si>
  <si>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</si>
  <si>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</si>
  <si>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</si>
  <si>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</si>
  <si>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</si>
  <si>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</si>
  <si>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</si>
  <si>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</si>
  <si>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</si>
  <si>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</si>
  <si>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</si>
  <si>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</si>
  <si>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</si>
  <si>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</si>
  <si>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</si>
  <si>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</si>
  <si>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</si>
  <si>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</si>
  <si>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</si>
  <si>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</si>
  <si>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</si>
  <si>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</si>
  <si>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</si>
  <si>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</si>
  <si>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</si>
  <si>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</si>
  <si>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</si>
  <si>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</si>
  <si>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</si>
  <si>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</si>
  <si>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</si>
  <si>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</si>
  <si>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</si>
  <si>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</si>
  <si>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</si>
  <si>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</si>
  <si>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</si>
  <si>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</si>
  <si>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</si>
  <si>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</si>
  <si>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</si>
  <si>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</si>
  <si>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</si>
  <si>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</si>
  <si>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</si>
  <si>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</si>
  <si>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</si>
  <si>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</si>
  <si>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</si>
  <si>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</si>
  <si>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</si>
  <si>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</si>
  <si>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</si>
  <si>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</si>
  <si>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</si>
  <si>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</si>
  <si>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</si>
  <si>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</si>
  <si>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</si>
  <si>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</si>
  <si>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</si>
  <si>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</si>
  <si>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</si>
  <si>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</si>
  <si>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</si>
  <si>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</si>
  <si>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</si>
  <si>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</si>
  <si>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</si>
  <si>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</si>
  <si>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</si>
  <si>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</si>
  <si>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</si>
  <si>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</si>
  <si>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</si>
  <si>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</si>
  <si>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</si>
  <si>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</si>
  <si>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</si>
  <si>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</si>
  <si>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</si>
  <si>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</si>
  <si>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</si>
  <si>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</si>
  <si>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</si>
  <si>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</si>
  <si>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</si>
  <si>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</si>
  <si>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</si>
  <si>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</si>
  <si>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</si>
  <si>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</si>
  <si>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</si>
  <si>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</si>
  <si>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</si>
  <si>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</si>
  <si>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</si>
  <si>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</si>
  <si>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</si>
  <si>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</si>
  <si>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</si>
  <si>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</si>
  <si>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</si>
  <si>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</si>
  <si>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</si>
  <si>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</si>
  <si>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</si>
  <si>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</si>
  <si>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</si>
  <si>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</si>
  <si>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</si>
  <si>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</si>
  <si>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</si>
  <si>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</si>
  <si>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</si>
  <si>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</si>
  <si>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</si>
  <si>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</si>
  <si>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</si>
  <si>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</si>
  <si>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</si>
  <si>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</si>
  <si>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</si>
  <si>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</si>
  <si>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</si>
  <si>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</si>
  <si>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</si>
  <si>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</si>
  <si>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</si>
  <si>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</si>
  <si>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</si>
  <si>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</si>
  <si>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</si>
  <si>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</si>
  <si>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</si>
  <si>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</si>
  <si>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</si>
  <si>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</si>
  <si>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</si>
  <si>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</si>
  <si>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</si>
  <si>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</si>
  <si>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</si>
  <si>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</si>
  <si>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</si>
  <si>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</si>
  <si>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</si>
  <si>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</si>
  <si>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</si>
  <si>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</si>
  <si>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</si>
  <si>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</si>
  <si>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</si>
  <si>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</si>
  <si>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</si>
  <si>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</si>
  <si>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</si>
  <si>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</si>
  <si>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</si>
  <si>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</si>
  <si>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</si>
  <si>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</si>
  <si>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</si>
  <si>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</si>
  <si>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</si>
  <si>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</si>
  <si>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</si>
  <si>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</si>
  <si>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</si>
  <si>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</si>
  <si>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</si>
  <si>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</si>
  <si>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</si>
  <si>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</si>
  <si>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</si>
  <si>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</si>
  <si>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</si>
  <si>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</si>
  <si>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</si>
  <si>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</si>
  <si>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</si>
  <si>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</si>
  <si>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</si>
  <si>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</si>
  <si>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</si>
  <si>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</si>
  <si>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</si>
  <si>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</si>
  <si>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</si>
  <si>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</si>
  <si>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</si>
  <si>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</si>
  <si>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</si>
  <si>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</si>
  <si>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</si>
  <si>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</si>
  <si>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</si>
  <si>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</si>
  <si>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</si>
  <si>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</si>
  <si>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</si>
  <si>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</si>
  <si>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</si>
  <si>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</si>
  <si>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</si>
  <si>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</si>
  <si>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</si>
  <si>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</si>
  <si>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</si>
  <si>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</si>
  <si>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</si>
  <si>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</si>
  <si>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</si>
  <si>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</si>
  <si>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</si>
  <si>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</si>
  <si>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</si>
  <si>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</si>
  <si>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</si>
  <si>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</si>
  <si>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</si>
  <si>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</si>
  <si>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</si>
  <si>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</si>
  <si>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</si>
  <si>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</si>
  <si>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</si>
  <si>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</si>
  <si>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</si>
  <si>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</si>
  <si>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</si>
  <si>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</si>
  <si>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</si>
  <si>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</si>
  <si>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</si>
  <si>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</si>
  <si>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</si>
  <si>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</si>
  <si>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</si>
  <si>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</si>
  <si>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</si>
  <si>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</si>
  <si>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</si>
  <si>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</si>
  <si>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</si>
  <si>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</si>
  <si>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</si>
  <si>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</si>
  <si>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</si>
  <si>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</si>
  <si>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</si>
  <si>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</si>
  <si>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</si>
  <si>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</si>
  <si>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</si>
  <si>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</si>
  <si>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</si>
  <si>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</si>
  <si>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</si>
  <si>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</si>
  <si>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</si>
  <si>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</si>
  <si>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</si>
  <si>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</si>
  <si>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</si>
  <si>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</si>
  <si>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</si>
  <si>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</si>
  <si>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</si>
  <si>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</si>
  <si>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</si>
  <si>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</si>
  <si>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</si>
  <si>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</si>
  <si>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</si>
  <si>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</si>
  <si>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</si>
  <si>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</si>
  <si>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</si>
  <si>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</si>
  <si>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</si>
  <si>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</si>
  <si>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</si>
  <si>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</si>
  <si>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</si>
  <si>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</si>
  <si>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</si>
  <si>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</si>
  <si>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</si>
  <si>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</si>
  <si>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</si>
  <si>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</si>
  <si>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</si>
  <si>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</si>
  <si>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</si>
  <si>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</si>
  <si>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</si>
  <si>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</si>
  <si>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</si>
  <si>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</si>
  <si>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</si>
  <si>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</si>
  <si>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</si>
  <si>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</si>
  <si>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</si>
  <si>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</si>
  <si>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</si>
  <si>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</si>
  <si>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</si>
  <si>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</si>
  <si>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</si>
  <si>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</si>
  <si>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</si>
  <si>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</si>
  <si>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</si>
  <si>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</si>
  <si>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</si>
  <si>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</si>
  <si>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</si>
  <si>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</si>
  <si>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</si>
  <si>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</si>
  <si>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</si>
  <si>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</si>
  <si>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</si>
  <si>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</si>
  <si>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</si>
  <si>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</si>
  <si>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</si>
  <si>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</si>
  <si>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</si>
  <si>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</si>
  <si>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</si>
  <si>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</si>
  <si>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</si>
  <si>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</si>
  <si>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</si>
  <si>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</si>
  <si>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</si>
  <si>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</si>
  <si>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</si>
  <si>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</si>
  <si>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</si>
  <si>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</si>
  <si>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</si>
  <si>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</si>
  <si>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</si>
  <si>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</si>
  <si>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</si>
  <si>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</si>
  <si>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</si>
  <si>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</si>
  <si>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</si>
  <si>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</si>
  <si>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</si>
  <si>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</si>
  <si>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</si>
  <si>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</si>
  <si>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</si>
  <si>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</si>
  <si>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</si>
  <si>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</si>
  <si>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</si>
  <si>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</si>
  <si>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</si>
  <si>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</si>
  <si>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</si>
  <si>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</si>
  <si>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</si>
  <si>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</si>
  <si>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</si>
  <si>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</si>
  <si>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</si>
  <si>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</si>
  <si>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</si>
  <si>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</si>
  <si>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</si>
  <si>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</si>
  <si>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</si>
  <si>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</si>
  <si>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</si>
  <si>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</si>
  <si>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</si>
  <si>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</si>
  <si>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</si>
  <si>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</si>
  <si>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</si>
  <si>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</si>
  <si>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</si>
  <si>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</si>
  <si>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</si>
  <si>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</si>
  <si>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</si>
  <si>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</si>
  <si>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</si>
  <si>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</si>
  <si>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</si>
  <si>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</si>
  <si>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</si>
  <si>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</si>
  <si>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</si>
  <si>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</si>
  <si>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</si>
  <si>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</si>
  <si>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</si>
  <si>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</si>
  <si>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</si>
  <si>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</si>
  <si>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</si>
  <si>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</si>
  <si>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</si>
  <si>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</si>
  <si>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</si>
  <si>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</si>
  <si>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</si>
  <si>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</si>
  <si>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</si>
  <si>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</si>
  <si>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</si>
  <si>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</si>
  <si>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</si>
  <si>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</si>
  <si>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</si>
  <si>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</si>
  <si>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</si>
  <si>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</si>
  <si>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</si>
  <si>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</si>
  <si>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</si>
  <si>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</si>
  <si>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</si>
  <si>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</si>
  <si>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</si>
  <si>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</si>
  <si>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</si>
  <si>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</si>
  <si>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</si>
  <si>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</si>
  <si>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</si>
  <si>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</si>
  <si>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</si>
  <si>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</si>
  <si>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</si>
  <si>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</si>
  <si>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</si>
  <si>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</si>
  <si>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</si>
  <si>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</si>
  <si>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</si>
  <si>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</si>
  <si>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</si>
  <si>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</si>
  <si>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</si>
  <si>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</si>
  <si>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</si>
  <si>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</si>
  <si>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</si>
  <si>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</si>
  <si>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</si>
  <si>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</si>
  <si>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</si>
  <si>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</si>
  <si>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</si>
  <si>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</si>
  <si>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</si>
  <si>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</si>
  <si>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</si>
  <si>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</si>
  <si>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</si>
  <si>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</si>
  <si>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</si>
  <si>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</si>
  <si>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</si>
  <si>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</si>
  <si>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</si>
  <si>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</si>
  <si>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</si>
  <si>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</si>
  <si>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</si>
  <si>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</si>
  <si>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</si>
  <si>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</si>
  <si>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</si>
  <si>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</si>
  <si>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</si>
  <si>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</si>
  <si>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</si>
  <si>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</si>
  <si>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</si>
  <si>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</si>
  <si>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</si>
  <si>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</si>
  <si>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</si>
  <si>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</si>
  <si>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</si>
  <si>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</si>
  <si>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</si>
  <si>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</si>
  <si>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</si>
  <si>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</si>
  <si>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</si>
  <si>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</si>
  <si>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</si>
  <si>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</si>
  <si>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</si>
  <si>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</si>
  <si>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</si>
  <si>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</si>
  <si>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</si>
  <si>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</si>
  <si>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</si>
  <si>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</si>
  <si>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</si>
  <si>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</si>
  <si>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</si>
  <si>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</si>
  <si>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</si>
  <si>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</si>
  <si>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</si>
  <si>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</si>
  <si>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</si>
  <si>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</si>
  <si>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</si>
  <si>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</si>
  <si>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</si>
  <si>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</si>
  <si>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</si>
  <si>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</si>
  <si>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</si>
  <si>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</si>
  <si>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</si>
  <si>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</si>
  <si>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</si>
  <si>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</si>
  <si>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</si>
  <si>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</si>
  <si>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</si>
  <si>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</si>
  <si>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</si>
  <si>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</si>
  <si>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</si>
  <si>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</si>
  <si>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</si>
  <si>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</si>
  <si>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</si>
  <si>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</si>
  <si>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</si>
  <si>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</si>
  <si>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</si>
  <si>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</si>
  <si>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</si>
  <si>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</si>
  <si>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</si>
  <si>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</si>
  <si>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</si>
  <si>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</si>
  <si>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</si>
  <si>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</si>
  <si>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</si>
  <si>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</si>
  <si>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</si>
  <si>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</si>
  <si>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</si>
  <si>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</si>
  <si>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</si>
  <si>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</si>
  <si>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</si>
  <si>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</si>
  <si>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</si>
  <si>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</si>
  <si>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</si>
  <si>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</si>
  <si>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</si>
  <si>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</si>
  <si>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</si>
  <si>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</si>
  <si>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</si>
  <si>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</si>
  <si>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</si>
  <si>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</si>
  <si>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</si>
  <si>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</si>
  <si>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</si>
  <si>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</si>
  <si>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</si>
  <si>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</si>
  <si>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</si>
  <si>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</si>
  <si>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</si>
  <si>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</si>
  <si>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</si>
  <si>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</si>
  <si>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</si>
  <si>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</si>
  <si>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</si>
  <si>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</si>
  <si>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</si>
  <si>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</si>
  <si>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</si>
  <si>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</si>
  <si>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</si>
  <si>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</si>
  <si>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</si>
  <si>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</si>
  <si>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</si>
  <si>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</si>
  <si>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</si>
  <si>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</si>
  <si>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</si>
  <si>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</si>
  <si>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</si>
  <si>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</si>
  <si>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</si>
  <si>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</si>
  <si>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</si>
  <si>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</si>
  <si>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</si>
  <si>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</si>
  <si>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</si>
  <si>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</si>
  <si>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</si>
  <si>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</si>
  <si>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</si>
  <si>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</si>
  <si>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</si>
  <si>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</si>
  <si>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</si>
  <si>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</si>
  <si>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</si>
  <si>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</si>
  <si>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</si>
  <si>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</si>
  <si>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</si>
  <si>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</si>
  <si>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</si>
  <si>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</si>
  <si>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</si>
  <si>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</si>
  <si>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</si>
  <si>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</si>
  <si>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</si>
  <si>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</si>
  <si>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</si>
  <si>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</si>
  <si>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</si>
  <si>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</si>
  <si>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</si>
  <si>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</si>
  <si>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</si>
  <si>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</si>
  <si>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</si>
  <si>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</si>
  <si>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</si>
  <si>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</si>
  <si>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</si>
  <si>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</si>
  <si>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</si>
  <si>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</si>
  <si>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</si>
  <si>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</si>
  <si>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</si>
  <si>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</si>
  <si>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</si>
  <si>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</si>
  <si>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</si>
  <si>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</si>
  <si>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</si>
  <si>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</si>
  <si>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</si>
  <si>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</si>
  <si>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</si>
  <si>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</si>
  <si>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</si>
  <si>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</si>
  <si>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</si>
  <si>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</si>
  <si>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</si>
  <si>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</si>
  <si>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</si>
  <si>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</si>
  <si>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</si>
  <si>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</si>
  <si>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</si>
  <si>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</si>
  <si>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</si>
  <si>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</si>
  <si>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</si>
  <si>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</si>
  <si>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</si>
  <si>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</si>
  <si>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</si>
  <si>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</si>
  <si>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</si>
  <si>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</si>
  <si>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</si>
  <si>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</si>
  <si>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</si>
  <si>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</si>
  <si>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</si>
  <si>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</si>
  <si>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</si>
  <si>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</si>
  <si>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</si>
  <si>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</si>
  <si>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</si>
  <si>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</si>
  <si>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</si>
  <si>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</si>
  <si>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</si>
  <si>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</si>
  <si>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</si>
  <si>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</si>
  <si>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</si>
  <si>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</si>
  <si>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</si>
  <si>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</si>
  <si>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</si>
  <si>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</si>
  <si>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</si>
  <si>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</si>
  <si>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</si>
  <si>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</si>
  <si>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</si>
  <si>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</si>
  <si>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</si>
  <si>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</si>
  <si>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</si>
  <si>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</si>
  <si>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</si>
  <si>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</si>
  <si>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</si>
  <si>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</si>
  <si>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</si>
  <si>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</si>
  <si>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</si>
  <si>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</si>
  <si>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</si>
  <si>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</si>
  <si>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</si>
  <si>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</si>
  <si>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</si>
  <si>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</si>
  <si>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</si>
  <si>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</si>
  <si>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</si>
  <si>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</si>
  <si>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</si>
  <si>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</si>
  <si>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</si>
  <si>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</si>
  <si>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</si>
  <si>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</si>
  <si>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</si>
  <si>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</si>
  <si>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</si>
  <si>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</si>
  <si>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</si>
  <si>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</si>
  <si>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</si>
  <si>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</si>
  <si>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</si>
  <si>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</si>
  <si>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</si>
  <si>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</si>
  <si>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</si>
  <si>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</si>
  <si>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</si>
  <si>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</si>
  <si>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</si>
  <si>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</si>
  <si>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</si>
  <si>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</si>
  <si>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</si>
  <si>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</si>
  <si>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</si>
  <si>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</si>
  <si>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</si>
  <si>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</si>
  <si>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</si>
  <si>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</si>
  <si>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</si>
  <si>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</si>
  <si>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</si>
  <si>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</si>
  <si>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</si>
  <si>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</si>
  <si>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</si>
  <si>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</si>
  <si>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</si>
  <si>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</si>
  <si>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</si>
  <si>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</si>
  <si>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</si>
  <si>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</si>
  <si>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</si>
  <si>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</si>
  <si>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</si>
  <si>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</si>
  <si>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</si>
  <si>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</si>
  <si>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</si>
  <si>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</si>
  <si>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</si>
  <si>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</si>
  <si>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</si>
  <si>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</si>
  <si>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</si>
  <si>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</si>
  <si>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</si>
  <si>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</si>
  <si>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</si>
  <si>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</si>
  <si>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</si>
  <si>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</si>
  <si>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</si>
  <si>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</si>
  <si>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</si>
  <si>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</si>
  <si>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</si>
  <si>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</si>
  <si>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</si>
  <si>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</si>
  <si>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</si>
  <si>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</si>
  <si>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</si>
  <si>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</si>
  <si>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</si>
  <si>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</si>
  <si>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</si>
  <si>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</si>
  <si>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</si>
  <si>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</si>
  <si>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</si>
  <si>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</si>
  <si>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</si>
  <si>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</si>
  <si>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</si>
  <si>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</si>
  <si>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</si>
  <si>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</si>
  <si>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</si>
  <si>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</si>
  <si>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</si>
  <si>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</si>
  <si>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</si>
  <si>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</si>
  <si>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</si>
  <si>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</si>
  <si>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</si>
  <si>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</si>
  <si>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</si>
  <si>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</si>
  <si>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</si>
  <si>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</si>
  <si>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</si>
  <si>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</si>
  <si>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</si>
  <si>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</si>
  <si>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</si>
  <si>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</si>
  <si>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</si>
  <si>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</si>
  <si>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</si>
  <si>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</si>
  <si>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</si>
  <si>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</si>
  <si>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</si>
  <si>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</si>
  <si>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</si>
  <si>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</si>
  <si>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</si>
  <si>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</si>
  <si>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</si>
  <si>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</si>
  <si>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</si>
  <si>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</si>
  <si>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</si>
  <si>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</si>
  <si>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</si>
  <si>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</si>
  <si>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</si>
  <si>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</si>
  <si>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</si>
  <si>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</si>
  <si>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</si>
  <si>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</si>
  <si>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</si>
  <si>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</si>
  <si>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</si>
  <si>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</si>
  <si>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</si>
  <si>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</si>
  <si>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</si>
  <si>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</si>
  <si>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</si>
  <si>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</si>
  <si>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</si>
  <si>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</si>
  <si>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</si>
  <si>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</si>
  <si>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</si>
  <si>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</si>
  <si>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</si>
  <si>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</si>
  <si>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</si>
  <si>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</si>
  <si>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</si>
  <si>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</si>
  <si>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</si>
  <si>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</si>
  <si>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</si>
  <si>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</si>
  <si>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</si>
  <si>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</si>
  <si>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</si>
  <si>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</si>
  <si>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</si>
  <si>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</si>
  <si>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</si>
  <si>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</si>
  <si>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</si>
  <si>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</si>
  <si>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</si>
  <si>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</si>
  <si>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</si>
  <si>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</si>
  <si>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</si>
  <si>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</si>
  <si>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</si>
  <si>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</si>
  <si>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</si>
  <si>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</si>
  <si>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</si>
  <si>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</si>
  <si>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</si>
  <si>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</si>
  <si>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</si>
  <si>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</si>
  <si>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</si>
  <si>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</si>
  <si>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</si>
  <si>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</si>
  <si>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</si>
  <si>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</si>
  <si>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</si>
  <si>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</si>
  <si>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</si>
  <si>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</si>
  <si>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</si>
  <si>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</si>
  <si>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</si>
  <si>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</si>
  <si>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</si>
  <si>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</si>
  <si>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</si>
  <si>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</si>
  <si>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</si>
  <si>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</si>
  <si>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</si>
  <si>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</si>
  <si>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</si>
  <si>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</si>
  <si>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</si>
  <si>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</si>
  <si>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</si>
  <si>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</si>
  <si>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</si>
  <si>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</si>
  <si>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</si>
  <si>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</si>
  <si>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</si>
  <si>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</si>
  <si>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</si>
  <si>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</si>
  <si>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</si>
  <si>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</si>
  <si>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</si>
  <si>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</si>
  <si>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</si>
  <si>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</si>
  <si>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</si>
  <si>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</si>
  <si>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</si>
  <si>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</si>
  <si>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</si>
  <si>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</si>
  <si>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</si>
  <si>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</si>
  <si>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</si>
  <si>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</si>
  <si>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</si>
  <si>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</si>
  <si>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</si>
  <si>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</si>
  <si>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</si>
  <si>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</si>
  <si>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</si>
  <si>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</si>
  <si>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</si>
  <si>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</si>
  <si>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</si>
  <si>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</si>
  <si>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</si>
  <si>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</si>
  <si>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</si>
  <si>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</si>
  <si>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</si>
  <si>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</si>
  <si>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</si>
  <si>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</si>
  <si>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</si>
  <si>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</si>
  <si>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</si>
  <si>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</si>
  <si>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</si>
  <si>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</si>
  <si>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</si>
  <si>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</si>
  <si>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</si>
  <si>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</si>
  <si>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</si>
  <si>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</si>
  <si>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</si>
  <si>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</si>
  <si>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</si>
  <si>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</si>
  <si>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</si>
  <si>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</si>
  <si>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</si>
  <si>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</si>
  <si>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</si>
  <si>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</si>
  <si>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</si>
  <si>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</si>
  <si>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</si>
  <si>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</si>
  <si>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</si>
  <si>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</si>
  <si>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</si>
  <si>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</si>
  <si>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</si>
  <si>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</si>
  <si>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</si>
  <si>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</si>
  <si>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</si>
  <si>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</si>
  <si>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</si>
  <si>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</si>
  <si>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</si>
  <si>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</si>
  <si>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</si>
  <si>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</si>
  <si>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</si>
  <si>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</si>
  <si>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</si>
  <si>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</si>
  <si>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</si>
  <si>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</si>
  <si>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</si>
  <si>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</si>
  <si>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</si>
  <si>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</si>
  <si>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</si>
  <si>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</si>
  <si>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</si>
  <si>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</si>
  <si>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</si>
  <si>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</si>
  <si>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</si>
  <si>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</si>
  <si>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</si>
  <si>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</si>
  <si>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</si>
  <si>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</si>
  <si>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</si>
  <si>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</si>
  <si>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</si>
  <si>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</si>
  <si>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</si>
  <si>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</si>
  <si>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</si>
  <si>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</si>
  <si>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</si>
  <si>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</si>
  <si>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</si>
  <si>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</si>
  <si>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</si>
  <si>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</si>
  <si>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</si>
  <si>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</si>
  <si>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</si>
  <si>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</si>
  <si>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</si>
  <si>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</si>
  <si>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</si>
  <si>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</si>
  <si>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</si>
  <si>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</si>
  <si>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</si>
  <si>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</si>
  <si>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</si>
  <si>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</si>
  <si>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</si>
  <si>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</si>
  <si>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</si>
  <si>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</si>
  <si>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</si>
  <si>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</si>
  <si>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</si>
  <si>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</si>
  <si>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</si>
  <si>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</si>
  <si>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</si>
  <si>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</si>
  <si>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</si>
  <si>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</si>
  <si>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</si>
  <si>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</si>
  <si>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</si>
  <si>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</si>
  <si>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</si>
  <si>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</si>
  <si>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</si>
  <si>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</si>
  <si>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</si>
  <si>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</si>
  <si>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</si>
  <si>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</si>
  <si>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</si>
  <si>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</si>
  <si>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</si>
  <si>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</si>
  <si>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</si>
  <si>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</si>
  <si>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</si>
  <si>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</si>
  <si>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</si>
  <si>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</si>
  <si>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</si>
  <si>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</si>
  <si>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</si>
  <si>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</si>
  <si>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</si>
  <si>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</si>
  <si>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</si>
  <si>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</si>
  <si>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</si>
  <si>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</si>
  <si>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</si>
  <si>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</si>
  <si>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</si>
  <si>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</si>
  <si>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</si>
  <si>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</si>
  <si>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</si>
  <si>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</si>
  <si>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</si>
  <si>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</si>
  <si>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</si>
  <si>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</si>
  <si>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</si>
  <si>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</si>
  <si>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</si>
  <si>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</si>
  <si>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</si>
  <si>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</si>
  <si>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</si>
  <si>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</si>
  <si>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</si>
  <si>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</si>
  <si>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</si>
  <si>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</si>
  <si>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</si>
  <si>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</si>
  <si>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</si>
  <si>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</si>
  <si>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</si>
  <si>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</si>
  <si>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</si>
  <si>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</si>
  <si>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</si>
  <si>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</si>
  <si>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</si>
  <si>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</si>
  <si>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</si>
  <si>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</si>
  <si>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</si>
  <si>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</si>
  <si>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</si>
  <si>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</si>
  <si>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</si>
  <si>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</si>
  <si>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</si>
  <si>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</si>
  <si>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</si>
  <si>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</si>
  <si>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</si>
  <si>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</si>
  <si>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</si>
  <si>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</si>
  <si>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</si>
  <si>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</si>
  <si>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</si>
  <si>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</si>
  <si>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</si>
  <si>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</si>
  <si>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</si>
  <si>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</si>
  <si>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</si>
  <si>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</si>
  <si>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</si>
  <si>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</si>
  <si>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</si>
  <si>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</si>
  <si>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</si>
  <si>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</si>
  <si>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</si>
  <si>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</si>
  <si>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</si>
  <si>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</si>
  <si>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</si>
  <si>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</si>
  <si>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</si>
  <si>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</si>
  <si>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</si>
  <si>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</si>
  <si>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</si>
  <si>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</si>
  <si>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</si>
  <si>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</si>
  <si>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</si>
  <si>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</si>
  <si>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</si>
  <si>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</si>
  <si>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</si>
  <si>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</si>
  <si>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</si>
  <si>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</si>
  <si>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</si>
  <si>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</si>
  <si>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</si>
  <si>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</si>
  <si>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</si>
  <si>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</si>
  <si>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</si>
  <si>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</si>
  <si>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</si>
  <si>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</si>
  <si>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</si>
  <si>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</si>
  <si>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</si>
  <si>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</si>
  <si>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</si>
  <si>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</si>
  <si>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</si>
  <si>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</si>
  <si>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</si>
  <si>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</si>
  <si>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</si>
  <si>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</si>
  <si>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</si>
  <si>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</si>
  <si>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</si>
  <si>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</si>
  <si>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</si>
  <si>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</si>
  <si>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</si>
  <si>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</si>
  <si>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</si>
  <si>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</si>
  <si>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</si>
  <si>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</si>
  <si>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</si>
  <si>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</si>
  <si>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</si>
  <si>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</si>
  <si>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</si>
  <si>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</si>
  <si>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</si>
  <si>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</si>
  <si>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</si>
  <si>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</si>
  <si>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</si>
  <si>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</si>
  <si>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</si>
  <si>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</si>
  <si>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</si>
  <si>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</si>
  <si>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</si>
  <si>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</si>
  <si>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</si>
  <si>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</si>
  <si>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</si>
  <si>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</si>
  <si>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</si>
  <si>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</si>
  <si>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</si>
  <si>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</si>
  <si>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</si>
  <si>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</si>
  <si>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</si>
  <si>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</si>
  <si>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</si>
  <si>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</si>
  <si>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</si>
  <si>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</si>
  <si>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</si>
  <si>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</si>
  <si>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</si>
  <si>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</si>
  <si>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</si>
  <si>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</si>
  <si>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</si>
  <si>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</si>
  <si>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</si>
  <si>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</si>
  <si>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</si>
  <si>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</si>
  <si>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</si>
  <si>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</si>
  <si>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</si>
  <si>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</si>
  <si>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</si>
  <si>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</si>
  <si>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</si>
  <si>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</si>
  <si>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</si>
  <si>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</si>
  <si>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</si>
  <si>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</si>
  <si>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</si>
  <si>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</si>
  <si>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</si>
  <si>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</si>
  <si>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</si>
  <si>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</si>
  <si>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</si>
  <si>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</si>
  <si>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</si>
  <si>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</si>
  <si>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</si>
  <si>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</si>
  <si>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</si>
  <si>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</si>
  <si>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</si>
  <si>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</si>
  <si>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</si>
  <si>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</si>
  <si>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</si>
  <si>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</si>
  <si>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</si>
  <si>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</si>
  <si>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</si>
  <si>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</si>
  <si>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</si>
  <si>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</si>
  <si>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</si>
  <si>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</si>
  <si>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</si>
  <si>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</si>
  <si>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</si>
  <si>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</si>
  <si>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</si>
  <si>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</si>
  <si>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</si>
  <si>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</si>
  <si>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</si>
  <si>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</si>
  <si>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</si>
  <si>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</si>
  <si>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</si>
  <si>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</si>
  <si>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</si>
  <si>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</si>
  <si>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</si>
  <si>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</si>
  <si>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</si>
  <si>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</si>
  <si>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</si>
  <si>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</si>
  <si>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</si>
  <si>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</si>
  <si>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</si>
  <si>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</si>
  <si>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</si>
  <si>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</si>
  <si>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</si>
  <si>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</si>
  <si>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</si>
  <si>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</si>
  <si>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</si>
  <si>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</si>
  <si>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</si>
  <si>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</si>
  <si>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</si>
  <si>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</si>
  <si>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</si>
  <si>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</si>
  <si>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</si>
  <si>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</si>
  <si>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</si>
  <si>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</si>
  <si>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</si>
  <si>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</si>
  <si>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</si>
  <si>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</si>
  <si>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</si>
  <si>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</si>
  <si>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</si>
  <si>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</si>
  <si>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</si>
  <si>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</si>
  <si>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</si>
  <si>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</si>
  <si>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</si>
  <si>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</si>
  <si>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</si>
  <si>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</si>
  <si>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</si>
  <si>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</si>
  <si>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</si>
  <si>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</si>
  <si>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</si>
  <si>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</si>
  <si>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</si>
  <si>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</si>
  <si>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</si>
  <si>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</si>
  <si>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</si>
  <si>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</si>
  <si>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</si>
  <si>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</si>
  <si>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</si>
  <si>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</si>
  <si>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</si>
  <si>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</si>
  <si>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</si>
  <si>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</si>
  <si>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</si>
  <si>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</si>
  <si>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</si>
  <si>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</si>
  <si>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</si>
  <si>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</si>
  <si>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</si>
  <si>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</si>
  <si>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</si>
  <si>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</si>
  <si>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</si>
  <si>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</si>
  <si>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</si>
  <si>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</si>
  <si>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</si>
  <si>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</si>
  <si>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</si>
  <si>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</si>
  <si>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</si>
  <si>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</si>
  <si>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</si>
  <si>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</si>
  <si>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</si>
  <si>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</si>
  <si>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</si>
  <si>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</si>
  <si>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</si>
  <si>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</si>
  <si>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</si>
  <si>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</si>
  <si>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</si>
  <si>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</si>
  <si>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</si>
  <si>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</si>
  <si>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</si>
  <si>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</si>
  <si>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</si>
  <si>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</si>
  <si>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</si>
  <si>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</si>
  <si>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</si>
  <si>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</si>
  <si>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</si>
  <si>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</si>
  <si>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</si>
  <si>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</si>
  <si>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</si>
  <si>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</si>
  <si>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</si>
  <si>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</si>
  <si>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</si>
  <si>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</si>
  <si>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</si>
  <si>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</si>
  <si>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</si>
  <si>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</si>
  <si>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</si>
  <si>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</si>
  <si>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</si>
  <si>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</si>
  <si>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</si>
  <si>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</si>
  <si>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</si>
  <si>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</si>
  <si>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</si>
  <si>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</si>
  <si>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</si>
  <si>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</si>
  <si>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</si>
  <si>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</si>
  <si>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</si>
  <si>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</si>
  <si>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</si>
  <si>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</si>
  <si>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</si>
  <si>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</si>
  <si>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</si>
  <si>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</si>
  <si>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</si>
  <si>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</si>
  <si>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</si>
  <si>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</si>
  <si>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</si>
  <si>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</si>
  <si>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</si>
  <si>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</si>
  <si>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</si>
  <si>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</si>
  <si>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</si>
  <si>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</si>
  <si>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</si>
  <si>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</si>
  <si>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</si>
  <si>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</si>
  <si>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</si>
  <si>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</si>
  <si>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</si>
  <si>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</si>
  <si>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</si>
  <si>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</si>
  <si>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</si>
  <si>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</si>
  <si>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</si>
  <si>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</si>
  <si>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</si>
  <si>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</si>
  <si>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</si>
  <si>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</si>
  <si>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</si>
  <si>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</si>
  <si>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</si>
  <si>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</si>
  <si>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</si>
  <si>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</si>
  <si>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</si>
  <si>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</si>
  <si>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</si>
  <si>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</si>
  <si>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</si>
  <si>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</si>
  <si>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</si>
  <si>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</si>
  <si>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</si>
  <si>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</si>
  <si>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</si>
  <si>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</si>
  <si>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</si>
  <si>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</si>
  <si>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</si>
  <si>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</si>
  <si>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</si>
  <si>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</si>
  <si>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</si>
  <si>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</si>
  <si>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</si>
  <si>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</si>
  <si>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</si>
  <si>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</si>
  <si>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</si>
  <si>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</si>
  <si>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</si>
  <si>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</si>
  <si>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</si>
  <si>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</si>
  <si>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</si>
  <si>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</si>
  <si>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</si>
  <si>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</si>
  <si>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</si>
  <si>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</si>
  <si>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</si>
  <si>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</si>
  <si>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</si>
  <si>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</si>
  <si>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</si>
  <si>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</si>
  <si>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</si>
  <si>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</si>
  <si>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</si>
  <si>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</si>
  <si>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</si>
  <si>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</si>
  <si>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</si>
  <si>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</si>
  <si>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</si>
  <si>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</si>
  <si>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</si>
  <si>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</si>
  <si>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</si>
  <si>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</si>
  <si>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</si>
  <si>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</si>
  <si>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</si>
  <si>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</si>
  <si>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</si>
  <si>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</si>
  <si>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</si>
  <si>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</si>
  <si>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</si>
  <si>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</si>
  <si>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</si>
  <si>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</si>
  <si>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</si>
  <si>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</si>
  <si>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</si>
  <si>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</si>
  <si>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</si>
  <si>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</si>
  <si>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</si>
  <si>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</si>
  <si>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</si>
  <si>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</si>
  <si>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</si>
  <si>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</si>
  <si>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</si>
  <si>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</si>
  <si>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</si>
  <si>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</si>
  <si>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</si>
  <si>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</si>
  <si>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</si>
  <si>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</si>
  <si>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</si>
  <si>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</si>
  <si>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</si>
  <si>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</si>
  <si>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</si>
  <si>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</si>
  <si>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</si>
  <si>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</si>
  <si>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</si>
  <si>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</si>
  <si>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</si>
  <si>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</si>
  <si>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</si>
  <si>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</si>
  <si>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</si>
  <si>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</si>
  <si>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</si>
  <si>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</si>
  <si>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</si>
  <si>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</si>
  <si>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</si>
  <si>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</si>
  <si>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</si>
  <si>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</si>
  <si>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</si>
  <si>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</si>
  <si>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</si>
  <si>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</si>
  <si>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</si>
  <si>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</si>
  <si>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</si>
  <si>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</si>
  <si>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</si>
  <si>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</si>
  <si>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</si>
  <si>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</si>
  <si>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</si>
  <si>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</si>
  <si>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</si>
  <si>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</si>
  <si>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</si>
  <si>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</si>
  <si>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</si>
  <si>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</si>
  <si>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</si>
  <si>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</si>
  <si>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</si>
  <si>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</si>
  <si>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</si>
  <si>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</si>
  <si>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</si>
  <si>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</si>
  <si>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</si>
  <si>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</si>
  <si>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</si>
  <si>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</si>
  <si>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</si>
  <si>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</si>
  <si>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</si>
  <si>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</si>
  <si>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</si>
  <si>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</si>
  <si>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</si>
  <si>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</si>
  <si>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</si>
  <si>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</si>
  <si>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</si>
  <si>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</si>
  <si>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</si>
  <si>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</si>
  <si>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</si>
  <si>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</si>
  <si>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</si>
  <si>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</si>
  <si>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</si>
  <si>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</si>
  <si>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</si>
  <si>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</si>
  <si>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</si>
  <si>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</si>
  <si>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</si>
  <si>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</si>
  <si>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</si>
  <si>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</si>
  <si>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</si>
  <si>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</si>
  <si>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</si>
  <si>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</si>
  <si>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</si>
  <si>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</si>
  <si>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</si>
  <si>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</si>
  <si>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</si>
  <si>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</si>
  <si>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</si>
  <si>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</si>
  <si>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</si>
  <si>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</si>
  <si>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</si>
  <si>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</si>
  <si>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</si>
  <si>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</si>
  <si>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</si>
  <si>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</si>
  <si>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</si>
  <si>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</si>
  <si>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</si>
  <si>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</si>
  <si>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</si>
  <si>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</si>
  <si>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</si>
  <si>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</si>
  <si>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</si>
  <si>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</si>
  <si>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</si>
  <si>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</si>
  <si>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</si>
  <si>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</si>
  <si>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</si>
  <si>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</si>
  <si>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</si>
  <si>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</si>
  <si>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</si>
  <si>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</si>
  <si>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</si>
  <si>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</si>
  <si>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</si>
  <si>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</si>
  <si>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</si>
  <si>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</si>
  <si>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</si>
  <si>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</si>
  <si>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</si>
  <si>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</si>
  <si>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</si>
  <si>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</si>
  <si>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</si>
  <si>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</si>
  <si>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</si>
  <si>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</si>
  <si>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</si>
  <si>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</si>
  <si>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</si>
  <si>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</si>
  <si>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</si>
  <si>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</si>
  <si>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</si>
  <si>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</si>
  <si>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</si>
  <si>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</si>
  <si>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</si>
  <si>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</si>
  <si>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</si>
  <si>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</si>
  <si>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</si>
  <si>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</si>
  <si>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</si>
  <si>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</si>
  <si>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</si>
  <si>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</si>
  <si>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</si>
  <si>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</si>
  <si>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</si>
  <si>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</si>
  <si>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</si>
  <si>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</si>
  <si>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</si>
  <si>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</si>
  <si>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</si>
  <si>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</si>
  <si>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</si>
  <si>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</si>
  <si>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</si>
  <si>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</si>
  <si>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</si>
  <si>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</si>
  <si>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</si>
  <si>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</si>
  <si>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</si>
  <si>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</si>
  <si>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</si>
  <si>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</si>
  <si>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</si>
  <si>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</si>
  <si>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</si>
  <si>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</si>
  <si>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</si>
  <si>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</si>
  <si>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</si>
  <si>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</si>
  <si>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</si>
  <si>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</si>
  <si>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</si>
  <si>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</si>
  <si>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</si>
  <si>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</si>
  <si>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</si>
  <si>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</si>
  <si>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</si>
  <si>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</si>
  <si>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</si>
  <si>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</si>
  <si>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</si>
  <si>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</si>
  <si>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</si>
  <si>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</si>
  <si>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</si>
  <si>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</si>
  <si>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</si>
  <si>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</si>
  <si>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</si>
  <si>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</si>
  <si>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</si>
  <si>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</si>
  <si>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</si>
  <si>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</si>
  <si>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</si>
  <si>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</si>
  <si>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</si>
  <si>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</si>
  <si>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</si>
  <si>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</si>
  <si>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</si>
  <si>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</si>
  <si>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</si>
  <si>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</si>
  <si>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</si>
  <si>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</si>
  <si>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</si>
  <si>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</si>
  <si>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</si>
  <si>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</si>
  <si>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</si>
  <si>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</si>
  <si>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</si>
  <si>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</si>
  <si>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</si>
  <si>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</si>
  <si>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</si>
  <si>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</si>
  <si>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</si>
  <si>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</si>
  <si>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</si>
  <si>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</si>
  <si>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</si>
  <si>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</si>
  <si>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</si>
  <si>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</si>
  <si>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</si>
  <si>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</si>
  <si>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</si>
  <si>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</si>
  <si>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</si>
  <si>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</si>
  <si>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</si>
  <si>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</si>
  <si>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</si>
  <si>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</si>
  <si>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</si>
  <si>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</si>
  <si>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</si>
  <si>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</si>
  <si>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</si>
  <si>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</si>
  <si>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</si>
  <si>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</si>
  <si>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</si>
  <si>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</si>
  <si>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</si>
  <si>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</si>
  <si>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</si>
  <si>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</si>
  <si>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</si>
  <si>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</si>
  <si>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</si>
  <si>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</si>
  <si>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</si>
  <si>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</si>
  <si>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</si>
  <si>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</si>
  <si>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</si>
  <si>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</si>
  <si>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</si>
  <si>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</si>
  <si>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</si>
  <si>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</si>
  <si>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</si>
  <si>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</si>
  <si>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</si>
  <si>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</si>
  <si>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</si>
  <si>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</si>
  <si>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</si>
  <si>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</si>
  <si>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</si>
  <si>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</si>
  <si>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</si>
  <si>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</si>
  <si>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</si>
  <si>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</si>
  <si>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</si>
  <si>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</si>
  <si>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</si>
  <si>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</si>
  <si>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</si>
  <si>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</si>
  <si>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</si>
  <si>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</si>
  <si>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</si>
  <si>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</si>
  <si>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</si>
  <si>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</si>
  <si>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</si>
  <si>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</si>
  <si>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</si>
  <si>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</si>
  <si>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</si>
  <si>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</si>
  <si>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</si>
  <si>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</si>
  <si>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</si>
  <si>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</si>
  <si>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</si>
  <si>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</si>
  <si>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</si>
  <si>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</si>
  <si>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</si>
  <si>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</si>
  <si>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</si>
  <si>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</si>
  <si>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</si>
  <si>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</si>
  <si>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</si>
  <si>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</si>
  <si>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</si>
  <si>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</si>
  <si>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</si>
  <si>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</si>
  <si>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</si>
  <si>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</si>
  <si>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</si>
  <si>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</si>
  <si>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</si>
  <si>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</si>
  <si>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</si>
  <si>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</si>
  <si>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</si>
  <si>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</si>
  <si>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</si>
  <si>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</si>
  <si>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</si>
  <si>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</si>
  <si>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</si>
  <si>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</si>
  <si>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</si>
  <si>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</si>
  <si>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</si>
  <si>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</si>
  <si>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</si>
  <si>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</si>
  <si>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</si>
  <si>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</si>
  <si>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</si>
  <si>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</si>
  <si>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</si>
  <si>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</si>
  <si>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</si>
  <si>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</si>
  <si>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</si>
  <si>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</si>
  <si>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</si>
  <si>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</si>
  <si>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</si>
  <si>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</si>
  <si>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</si>
  <si>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</si>
  <si>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</si>
  <si>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</si>
  <si>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</si>
  <si>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</si>
  <si>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</si>
  <si>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</si>
  <si>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</si>
  <si>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</si>
  <si>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</si>
  <si>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</si>
  <si>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</si>
  <si>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</si>
  <si>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</si>
  <si>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</si>
  <si>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</si>
  <si>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</si>
  <si>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</si>
  <si>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</si>
  <si>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</si>
  <si>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</si>
  <si>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</si>
  <si>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</si>
  <si>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</si>
  <si>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</si>
  <si>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</si>
  <si>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</si>
  <si>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</si>
  <si>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</si>
  <si>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</si>
  <si>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</si>
  <si>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</si>
  <si>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</si>
  <si>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</si>
  <si>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</si>
  <si>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</si>
  <si>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</si>
  <si>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</si>
  <si>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</si>
  <si>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</si>
  <si>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</si>
  <si>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</si>
  <si>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</si>
  <si>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</si>
  <si>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</si>
  <si>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</si>
  <si>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</si>
  <si>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</si>
  <si>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</si>
  <si>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</si>
  <si>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</si>
  <si>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</si>
  <si>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</si>
  <si>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</si>
  <si>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</si>
  <si>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</si>
  <si>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</si>
  <si>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</si>
  <si>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</si>
  <si>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</si>
  <si>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</si>
  <si>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</si>
  <si>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</si>
  <si>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</si>
  <si>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</si>
  <si>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</si>
  <si>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</si>
  <si>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</si>
  <si>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</si>
  <si>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</si>
  <si>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</si>
  <si>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</si>
  <si>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</si>
  <si>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</si>
  <si>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</si>
  <si>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</si>
  <si>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</si>
  <si>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</si>
  <si>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</si>
  <si>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</si>
  <si>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</si>
  <si>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</si>
  <si>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</si>
  <si>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</si>
  <si>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</si>
  <si>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</si>
  <si>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</si>
  <si>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</si>
  <si>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</si>
  <si>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</si>
  <si>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</si>
  <si>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</si>
  <si>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</si>
  <si>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</si>
  <si>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</si>
  <si>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</si>
  <si>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</si>
  <si>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</si>
  <si>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</si>
  <si>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</si>
  <si>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</si>
  <si>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</si>
  <si>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</si>
  <si>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</si>
  <si>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</si>
  <si>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</si>
  <si>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</si>
  <si>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</si>
  <si>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</si>
  <si>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</si>
  <si>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</si>
  <si>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</si>
  <si>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</si>
  <si>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</si>
  <si>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</si>
  <si>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</si>
  <si>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</si>
  <si>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</si>
  <si>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</si>
  <si>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</si>
  <si>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</si>
  <si>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</si>
  <si>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</si>
  <si>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</si>
  <si>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</si>
  <si>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</si>
  <si>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</si>
  <si>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</si>
  <si>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</si>
  <si>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</si>
  <si>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</si>
  <si>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</si>
  <si>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</si>
  <si>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</si>
  <si>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</si>
  <si>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</si>
  <si>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</si>
  <si>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</si>
  <si>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</si>
  <si>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</si>
  <si>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</si>
  <si>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</si>
  <si>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</si>
  <si>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</si>
  <si>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</si>
  <si>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</si>
  <si>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</si>
  <si>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</si>
  <si>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</si>
  <si>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</si>
  <si>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</si>
  <si>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</si>
  <si>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</si>
  <si>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</si>
  <si>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</si>
  <si>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</si>
  <si>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</si>
  <si>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</si>
  <si>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</si>
  <si>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</si>
  <si>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</si>
  <si>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</si>
  <si>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</si>
  <si>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</si>
  <si>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</si>
  <si>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</si>
  <si>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</si>
  <si>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</si>
  <si>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</si>
  <si>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</si>
  <si>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</si>
  <si>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</si>
  <si>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</si>
  <si>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</si>
  <si>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</si>
  <si>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</si>
  <si>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</si>
  <si>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</si>
  <si>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</si>
  <si>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</si>
  <si>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</si>
  <si>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</si>
  <si>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</si>
  <si>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</si>
  <si>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</si>
  <si>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</si>
  <si>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</si>
  <si>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</si>
  <si>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</si>
  <si>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</si>
  <si>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</si>
  <si>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</si>
  <si>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</si>
  <si>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</si>
  <si>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</si>
  <si>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</si>
  <si>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</si>
  <si>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</si>
  <si>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</si>
  <si>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</si>
  <si>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</si>
  <si>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</si>
  <si>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</si>
  <si>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</si>
  <si>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</si>
  <si>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</si>
  <si>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</si>
  <si>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</si>
  <si>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</si>
  <si>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</si>
  <si>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</si>
  <si>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</si>
  <si>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</si>
  <si>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</si>
  <si>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</si>
  <si>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</si>
  <si>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</si>
  <si>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</si>
  <si>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</si>
  <si>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</si>
  <si>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</si>
  <si>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</si>
  <si>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</si>
  <si>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</si>
  <si>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</si>
  <si>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</si>
  <si>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</si>
  <si>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</si>
  <si>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</si>
  <si>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</si>
  <si>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</si>
  <si>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</si>
  <si>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</si>
  <si>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</si>
  <si>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</si>
  <si>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</si>
  <si>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</si>
  <si>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</si>
  <si>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</si>
  <si>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</si>
  <si>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</si>
  <si>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</si>
  <si>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</si>
  <si>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</si>
  <si>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</si>
  <si>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</si>
  <si>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</si>
  <si>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</si>
  <si>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</si>
  <si>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</si>
  <si>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</si>
  <si>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</si>
  <si>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</si>
  <si>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</si>
  <si>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</si>
  <si>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</si>
  <si>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</si>
  <si>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</si>
  <si>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</si>
  <si>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</si>
  <si>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</si>
  <si>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</si>
  <si>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</si>
  <si>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</si>
  <si>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</si>
  <si>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</si>
  <si>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</si>
  <si>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</si>
  <si>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</si>
  <si>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</si>
  <si>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</si>
  <si>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</si>
  <si>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</si>
  <si>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</si>
  <si>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</si>
  <si>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</si>
  <si>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</si>
  <si>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</si>
  <si>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</si>
  <si>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</si>
  <si>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</si>
  <si>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</si>
  <si>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</si>
  <si>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</si>
  <si>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</si>
  <si>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</si>
  <si>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</si>
  <si>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</si>
  <si>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</si>
  <si>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</si>
  <si>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</si>
  <si>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</si>
  <si>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</si>
  <si>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</si>
  <si>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</si>
  <si>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</si>
  <si>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</si>
  <si>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</si>
  <si>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</si>
  <si>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</si>
  <si>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</si>
  <si>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</si>
  <si>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</si>
  <si>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</si>
  <si>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</si>
  <si>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</si>
  <si>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</si>
  <si>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</si>
  <si>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</si>
  <si>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</si>
  <si>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</si>
  <si>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</si>
  <si>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</si>
  <si>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</si>
  <si>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</si>
  <si>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</si>
  <si>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</si>
  <si>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</si>
  <si>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</si>
  <si>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</si>
  <si>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</si>
  <si>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</si>
  <si>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</si>
  <si>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</si>
  <si>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</si>
  <si>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</si>
  <si>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</si>
  <si>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</si>
  <si>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</si>
  <si>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</si>
  <si>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</si>
  <si>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</si>
  <si>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</si>
  <si>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</si>
  <si>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</si>
  <si>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</si>
  <si>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</si>
  <si>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</si>
  <si>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</si>
  <si>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</si>
  <si>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</si>
  <si>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</si>
  <si>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</si>
  <si>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</si>
  <si>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</si>
  <si>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</si>
  <si>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</si>
  <si>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</si>
  <si>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</si>
  <si>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</si>
  <si>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</si>
  <si>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</si>
  <si>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</si>
  <si>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</si>
  <si>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</si>
  <si>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</si>
  <si>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</si>
  <si>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</si>
  <si>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</si>
  <si>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</si>
  <si>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</si>
  <si>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</si>
  <si>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</si>
  <si>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</si>
  <si>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</si>
  <si>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</si>
  <si>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</si>
  <si>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</si>
  <si>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</si>
  <si>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</si>
  <si>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</si>
  <si>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</si>
  <si>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</si>
  <si>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</si>
  <si>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</si>
  <si>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</si>
  <si>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</si>
  <si>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</si>
  <si>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</si>
  <si>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</si>
  <si>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</si>
  <si>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</si>
  <si>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</si>
  <si>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</si>
  <si>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</si>
  <si>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</si>
  <si>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</si>
  <si>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</si>
  <si>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</si>
  <si>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</si>
  <si>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</si>
  <si>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</si>
  <si>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</si>
  <si>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</si>
  <si>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</si>
  <si>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</si>
  <si>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</si>
  <si>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</si>
  <si>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</si>
  <si>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</si>
  <si>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</si>
  <si>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</si>
  <si>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</si>
  <si>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</si>
  <si>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</si>
  <si>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</si>
  <si>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</si>
  <si>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</si>
  <si>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</si>
  <si>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</si>
  <si>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</si>
  <si>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</si>
  <si>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</si>
  <si>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</si>
  <si>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</si>
  <si>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</si>
  <si>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</si>
  <si>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</si>
  <si>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</si>
  <si>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</si>
  <si>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</si>
  <si>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</si>
  <si>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</si>
  <si>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</si>
  <si>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</si>
  <si>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</si>
  <si>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</si>
  <si>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</si>
  <si>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</si>
  <si>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</si>
  <si>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</si>
  <si>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</si>
  <si>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</si>
  <si>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</si>
  <si>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</si>
  <si>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</si>
  <si>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</si>
  <si>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</si>
  <si>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</si>
  <si>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</si>
  <si>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</si>
  <si>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</si>
  <si>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</si>
  <si>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</si>
  <si>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</si>
  <si>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</si>
  <si>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</si>
  <si>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</si>
  <si>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</si>
  <si>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</si>
  <si>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</si>
  <si>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</si>
  <si>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</si>
  <si>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</si>
  <si>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</si>
  <si>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</si>
  <si>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</si>
  <si>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</si>
  <si>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</si>
  <si>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</si>
  <si>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</si>
  <si>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</si>
  <si>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</si>
  <si>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</si>
  <si>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</si>
  <si>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</si>
  <si>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</si>
  <si>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</si>
  <si>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</si>
  <si>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</si>
  <si>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</si>
  <si>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</si>
  <si>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</si>
  <si>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</si>
  <si>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</si>
  <si>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</si>
  <si>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</si>
  <si>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</si>
  <si>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</si>
  <si>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</si>
  <si>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</si>
  <si>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</si>
  <si>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</si>
  <si>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</si>
  <si>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</si>
  <si>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</si>
  <si>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</si>
  <si>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</si>
  <si>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</si>
  <si>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</si>
  <si>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</si>
  <si>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</si>
  <si>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</si>
  <si>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</si>
  <si>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</si>
  <si>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</si>
  <si>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</si>
  <si>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</si>
  <si>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</si>
  <si>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</si>
  <si>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</si>
  <si>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</si>
  <si>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</si>
  <si>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</si>
  <si>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</si>
  <si>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</si>
  <si>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</si>
  <si>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</si>
  <si>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</si>
  <si>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</si>
  <si>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</si>
  <si>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</si>
  <si>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</si>
  <si>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</si>
  <si>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</si>
  <si>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</si>
  <si>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</si>
  <si>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</si>
  <si>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</si>
  <si>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</si>
  <si>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</si>
  <si>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</si>
  <si>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</si>
  <si>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</si>
  <si>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</si>
  <si>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</si>
  <si>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</si>
  <si>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</si>
  <si>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</si>
  <si>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</si>
  <si>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</si>
  <si>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</si>
  <si>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</si>
  <si>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</si>
  <si>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</si>
  <si>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</si>
  <si>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</si>
  <si>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</si>
  <si>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</si>
  <si>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</si>
  <si>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</si>
  <si>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</si>
  <si>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</si>
  <si>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</si>
  <si>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</si>
  <si>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</si>
  <si>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</si>
  <si>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</si>
  <si>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</si>
  <si>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</si>
  <si>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</si>
  <si>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</si>
  <si>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</si>
  <si>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</si>
  <si>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</si>
  <si>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</si>
  <si>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</si>
  <si>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</si>
  <si>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</si>
  <si>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</si>
  <si>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</si>
  <si>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</si>
  <si>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</si>
  <si>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</si>
  <si>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</si>
  <si>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</si>
  <si>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</si>
  <si>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</si>
  <si>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</si>
  <si>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</si>
  <si>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</si>
  <si>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</si>
  <si>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</si>
  <si>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</si>
  <si>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</si>
  <si>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</si>
  <si>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</si>
  <si>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</si>
  <si>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</si>
  <si>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</si>
  <si>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</si>
  <si>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</si>
  <si>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</si>
  <si>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</si>
  <si>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</si>
  <si>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</si>
  <si>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</si>
  <si>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</si>
  <si>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</si>
  <si>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</si>
  <si>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</si>
  <si>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</si>
  <si>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</si>
  <si>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</si>
  <si>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</si>
  <si>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</si>
  <si>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</si>
  <si>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</si>
  <si>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</si>
  <si>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</si>
  <si>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</si>
  <si>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</si>
  <si>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</si>
  <si>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</si>
  <si>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</si>
  <si>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</si>
  <si>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</si>
  <si>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</si>
  <si>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</si>
  <si>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</si>
  <si>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</si>
  <si>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</si>
  <si>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</si>
  <si>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</si>
  <si>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</si>
  <si>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</si>
  <si>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</si>
  <si>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</si>
  <si>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</si>
  <si>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</si>
  <si>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</si>
  <si>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</si>
  <si>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</si>
  <si>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</si>
  <si>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</si>
  <si>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</si>
  <si>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</si>
  <si>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</si>
  <si>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</si>
  <si>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</si>
  <si>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</si>
  <si>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</si>
  <si>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</si>
  <si>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</si>
  <si>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</si>
  <si>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</si>
  <si>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</si>
  <si>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</si>
  <si>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</si>
  <si>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</si>
  <si>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</si>
  <si>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</si>
  <si>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</si>
  <si>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</si>
  <si>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</si>
  <si>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</si>
  <si>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</si>
  <si>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</si>
  <si>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</si>
  <si>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</si>
  <si>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</si>
  <si>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</si>
  <si>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</si>
  <si>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</si>
  <si>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</si>
  <si>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</si>
  <si>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</si>
  <si>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</si>
  <si>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</si>
  <si>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</si>
  <si>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</si>
  <si>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</si>
  <si>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</si>
  <si>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</si>
  <si>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</si>
  <si>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</si>
  <si>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</si>
  <si>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</si>
  <si>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</si>
  <si>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</si>
  <si>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</si>
  <si>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</si>
  <si>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</si>
  <si>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</si>
  <si>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</si>
  <si>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</si>
  <si>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</si>
  <si>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</si>
  <si>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</si>
  <si>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</si>
  <si>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</si>
  <si>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</si>
  <si>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</si>
  <si>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</si>
  <si>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</si>
  <si>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</si>
  <si>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</si>
  <si>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</si>
  <si>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</si>
  <si>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</si>
  <si>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</si>
  <si>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</si>
  <si>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</si>
  <si>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</si>
  <si>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</si>
  <si>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</si>
  <si>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</si>
  <si>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</si>
  <si>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</si>
  <si>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</si>
  <si>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</si>
  <si>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</si>
  <si>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</si>
  <si>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</si>
  <si>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</si>
  <si>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</si>
  <si>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</si>
  <si>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</si>
  <si>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</si>
  <si>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</si>
  <si>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</si>
  <si>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</si>
  <si>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</si>
  <si>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</si>
  <si>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</si>
  <si>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</si>
  <si>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</si>
  <si>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</si>
  <si>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</si>
  <si>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</si>
  <si>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</si>
  <si>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</si>
  <si>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</si>
  <si>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</si>
  <si>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</si>
  <si>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</si>
  <si>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</si>
  <si>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</si>
  <si>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</si>
  <si>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</si>
  <si>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</si>
  <si>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</si>
  <si>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</si>
  <si>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</si>
  <si>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</si>
  <si>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</si>
  <si>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</si>
  <si>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</si>
  <si>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</si>
  <si>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</si>
  <si>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</si>
  <si>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</si>
  <si>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</si>
  <si>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</si>
  <si>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</si>
  <si>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</si>
  <si>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</si>
  <si>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</si>
  <si>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</si>
  <si>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</si>
  <si>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</si>
  <si>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</si>
  <si>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</si>
  <si>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</si>
  <si>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</si>
  <si>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</si>
  <si>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</si>
  <si>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</si>
  <si>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</si>
  <si>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</si>
  <si>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</si>
  <si>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</si>
  <si>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</si>
  <si>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</si>
  <si>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</si>
  <si>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</si>
  <si>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</si>
  <si>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</si>
  <si>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</si>
  <si>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</si>
  <si>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</si>
  <si>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</si>
  <si>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</si>
  <si>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</si>
  <si>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</si>
  <si>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</si>
  <si>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</si>
  <si>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</si>
  <si>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</si>
  <si>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</si>
  <si>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</si>
  <si>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</si>
  <si>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</si>
  <si>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</si>
  <si>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</si>
  <si>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</si>
  <si>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</si>
  <si>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</si>
  <si>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</si>
  <si>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</si>
  <si>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</si>
  <si>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</si>
  <si>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</si>
  <si>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</si>
  <si>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</si>
  <si>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</si>
  <si>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</si>
  <si>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</si>
  <si>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</si>
  <si>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</si>
  <si>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</si>
  <si>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</si>
  <si>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</si>
  <si>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</si>
  <si>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</si>
  <si>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</si>
  <si>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</si>
  <si>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</si>
  <si>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</si>
  <si>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</si>
  <si>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</si>
  <si>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</si>
  <si>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</si>
  <si>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</si>
  <si>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</si>
  <si>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</si>
  <si>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</si>
  <si>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</si>
  <si>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</si>
  <si>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</si>
  <si>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</si>
  <si>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</si>
  <si>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</si>
  <si>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</si>
  <si>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</si>
  <si>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</si>
  <si>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</si>
  <si>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</si>
  <si>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</si>
  <si>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</si>
  <si>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</si>
  <si>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</si>
  <si>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</si>
  <si>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</si>
  <si>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</si>
  <si>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</si>
  <si>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</si>
  <si>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</si>
  <si>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</si>
  <si>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</si>
  <si>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</si>
  <si>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</si>
  <si>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</si>
  <si>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</si>
  <si>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</si>
  <si>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</si>
  <si>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</si>
  <si>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</si>
  <si>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</si>
  <si>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</si>
  <si>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</si>
  <si>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</si>
  <si>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</si>
  <si>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</si>
  <si>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</si>
  <si>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</si>
  <si>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</si>
  <si>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</si>
  <si>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</si>
  <si>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</si>
  <si>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</si>
  <si>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</si>
  <si>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</si>
  <si>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</si>
  <si>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</si>
  <si>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</si>
  <si>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</si>
  <si>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</si>
  <si>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</si>
  <si>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</si>
  <si>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</si>
  <si>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</si>
  <si>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</si>
  <si>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</si>
  <si>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</si>
  <si>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</si>
  <si>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</si>
  <si>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</si>
  <si>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</si>
  <si>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</si>
  <si>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</si>
  <si>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</si>
  <si>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</si>
  <si>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</si>
  <si>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</si>
  <si>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</si>
  <si>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</si>
  <si>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</si>
  <si>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</si>
  <si>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</si>
  <si>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</si>
  <si>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</si>
  <si>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</si>
  <si>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</si>
  <si>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</si>
  <si>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</si>
  <si>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</si>
  <si>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</si>
  <si>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</si>
  <si>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</si>
  <si>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</si>
  <si>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</si>
  <si>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</si>
  <si>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</si>
  <si>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</si>
  <si>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</si>
  <si>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</si>
  <si>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</si>
  <si>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</si>
  <si>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</si>
  <si>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</si>
  <si>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</si>
  <si>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</si>
  <si>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</si>
  <si>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</si>
  <si>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</si>
  <si>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</si>
  <si>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</si>
  <si>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</si>
  <si>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</si>
  <si>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</si>
  <si>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</si>
  <si>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</si>
  <si>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</si>
  <si>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</si>
  <si>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</si>
  <si>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</si>
  <si>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</si>
  <si>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</si>
  <si>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</si>
  <si>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</si>
  <si>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</si>
  <si>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</si>
  <si>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</si>
  <si>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</si>
  <si>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</si>
  <si>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</si>
  <si>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</si>
  <si>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</si>
  <si>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</si>
  <si>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</si>
  <si>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</si>
  <si>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</si>
  <si>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</si>
  <si>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</si>
  <si>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</si>
  <si>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</si>
  <si>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</si>
  <si>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</si>
  <si>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</si>
  <si>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</si>
  <si>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</si>
  <si>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</si>
  <si>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</si>
  <si>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</si>
  <si>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</si>
  <si>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</si>
  <si>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</si>
  <si>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</si>
  <si>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</si>
  <si>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</si>
  <si>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</si>
  <si>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</si>
  <si>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</si>
  <si>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</si>
  <si>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</si>
  <si>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</si>
  <si>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</si>
  <si>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</si>
  <si>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</si>
  <si>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</si>
  <si>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</si>
  <si>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</si>
  <si>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</si>
  <si>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</si>
  <si>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</si>
  <si>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</si>
  <si>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</si>
  <si>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</si>
  <si>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</si>
  <si>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</si>
  <si>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</si>
  <si>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</si>
  <si>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</si>
  <si>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</si>
  <si>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</si>
  <si>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</si>
  <si>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</si>
  <si>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</si>
  <si>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</si>
  <si>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</si>
  <si>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</si>
  <si>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</si>
  <si>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</si>
  <si>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</si>
  <si>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</si>
  <si>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</si>
  <si>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</si>
  <si>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</si>
  <si>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</si>
  <si>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</si>
  <si>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</si>
  <si>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</si>
  <si>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</si>
  <si>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</si>
  <si>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</si>
  <si>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</si>
  <si>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</si>
  <si>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</si>
  <si>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</si>
  <si>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</si>
  <si>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</si>
  <si>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</si>
  <si>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</si>
  <si>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</si>
  <si>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</si>
  <si>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</si>
  <si>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</si>
  <si>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</si>
  <si>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</si>
  <si>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</si>
  <si>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</si>
  <si>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</si>
  <si>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</si>
  <si>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</si>
  <si>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</si>
  <si>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</si>
  <si>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</si>
  <si>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</si>
  <si>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</si>
  <si>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</si>
  <si>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</si>
  <si>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</si>
  <si>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</si>
  <si>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</si>
  <si>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</si>
  <si>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</si>
  <si>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</si>
  <si>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</si>
  <si>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</si>
  <si>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</si>
  <si>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</si>
  <si>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</si>
  <si>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</si>
  <si>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</si>
  <si>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</si>
  <si>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</si>
  <si>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</si>
  <si>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</si>
  <si>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</si>
  <si>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</si>
  <si>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</si>
  <si>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</si>
  <si>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</si>
  <si>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</si>
  <si>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</si>
  <si>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</si>
  <si>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</si>
  <si>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</si>
  <si>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</si>
  <si>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</si>
  <si>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</si>
  <si>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</si>
  <si>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</si>
  <si>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</si>
  <si>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</si>
  <si>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</si>
  <si>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</si>
  <si>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</si>
  <si>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</si>
  <si>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</si>
  <si>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</si>
  <si>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</si>
  <si>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</si>
  <si>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</si>
  <si>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</si>
  <si>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</si>
  <si>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</si>
  <si>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</si>
  <si>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</si>
  <si>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</si>
  <si>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</si>
  <si>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</si>
  <si>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</si>
  <si>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</si>
  <si>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</si>
  <si>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</si>
  <si>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</si>
  <si>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</si>
  <si>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</si>
  <si>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</si>
  <si>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</si>
  <si>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</si>
  <si>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</si>
  <si>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</si>
  <si>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</si>
  <si>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</si>
  <si>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</si>
  <si>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</si>
  <si>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</si>
  <si>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</si>
  <si>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</si>
  <si>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</si>
  <si>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</si>
  <si>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</si>
  <si>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</si>
  <si>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</si>
  <si>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</si>
  <si>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</si>
  <si>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</si>
  <si>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</si>
  <si>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</si>
  <si>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</si>
  <si>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</si>
  <si>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</si>
  <si>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</si>
  <si>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</si>
  <si>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</si>
  <si>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</si>
  <si>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</si>
  <si>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</si>
  <si>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</si>
  <si>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</si>
  <si>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</si>
  <si>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</si>
  <si>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</si>
  <si>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</si>
  <si>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</si>
  <si>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</si>
  <si>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</si>
  <si>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</si>
  <si>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</si>
  <si>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</si>
  <si>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</si>
  <si>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</si>
  <si>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</si>
  <si>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</si>
  <si>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</si>
  <si>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</si>
  <si>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</si>
  <si>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</si>
  <si>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</si>
  <si>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</si>
  <si>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</si>
  <si>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</si>
  <si>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</si>
  <si>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</si>
  <si>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</si>
  <si>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</si>
  <si>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</si>
  <si>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</si>
  <si>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</si>
  <si>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</si>
  <si>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</si>
  <si>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</si>
  <si>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</si>
  <si>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</si>
  <si>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</si>
  <si>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</si>
  <si>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</si>
  <si>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</si>
  <si>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</si>
  <si>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</si>
  <si>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</si>
  <si>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</si>
  <si>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</si>
  <si>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</si>
  <si>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</si>
  <si>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</si>
  <si>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</si>
  <si>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</si>
  <si>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</si>
  <si>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</si>
  <si>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</si>
  <si>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</si>
  <si>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</si>
  <si>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</si>
  <si>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</si>
  <si>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</si>
  <si>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</si>
  <si>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</si>
  <si>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</si>
  <si>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</si>
  <si>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</si>
  <si>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</si>
  <si>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</si>
  <si>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</si>
  <si>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</si>
  <si>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</si>
  <si>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</si>
  <si>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</si>
  <si>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</si>
  <si>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</si>
  <si>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</si>
  <si>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</si>
  <si>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</si>
  <si>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</si>
  <si>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</si>
  <si>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</si>
  <si>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</si>
  <si>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</si>
  <si>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</si>
  <si>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</si>
  <si>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</si>
  <si>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</si>
  <si>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</si>
  <si>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</si>
  <si>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</si>
  <si>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</si>
  <si>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</si>
  <si>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</si>
  <si>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</si>
  <si>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</si>
  <si>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</si>
  <si>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</si>
  <si>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</si>
  <si>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</si>
  <si>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</si>
  <si>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</si>
  <si>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</si>
  <si>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</si>
  <si>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</si>
  <si>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</si>
  <si>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</si>
  <si>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</si>
  <si>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</si>
  <si>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</si>
  <si>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</si>
  <si>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</si>
  <si>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</si>
  <si>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</si>
  <si>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</si>
  <si>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</si>
  <si>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</si>
  <si>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</si>
  <si>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</si>
  <si>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</si>
  <si>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</si>
  <si>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</si>
  <si>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</si>
  <si>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</si>
  <si>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</si>
  <si>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</si>
  <si>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</si>
  <si>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</si>
  <si>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</si>
  <si>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</si>
  <si>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</si>
  <si>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</si>
  <si>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</si>
  <si>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</si>
  <si>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</si>
  <si>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</si>
  <si>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</si>
  <si>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</si>
  <si>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</si>
  <si>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</si>
  <si>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</si>
  <si>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</si>
  <si>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</si>
  <si>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</si>
  <si>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</si>
  <si>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</si>
  <si>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</si>
  <si>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</si>
  <si>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</si>
  <si>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</si>
  <si>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</si>
  <si>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</si>
  <si>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</si>
  <si>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</si>
  <si>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</si>
  <si>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</si>
  <si>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</si>
  <si>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</si>
  <si>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</si>
  <si>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</si>
  <si>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</si>
  <si>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</si>
  <si>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</si>
  <si>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</si>
  <si>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</si>
  <si>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</si>
  <si>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</si>
  <si>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</si>
  <si>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</si>
  <si>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</si>
  <si>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</si>
  <si>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</si>
  <si>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</si>
  <si>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</si>
  <si>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</si>
  <si>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</si>
  <si>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</si>
  <si>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</si>
  <si>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</si>
  <si>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</si>
  <si>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</si>
  <si>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</si>
  <si>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</si>
  <si>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</si>
  <si>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</si>
  <si>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</si>
  <si>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</si>
  <si>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</si>
  <si>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</si>
  <si>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</si>
  <si>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</si>
  <si>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</si>
  <si>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</si>
  <si>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</si>
  <si>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</si>
  <si>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</si>
  <si>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</si>
  <si>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</si>
  <si>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</si>
  <si>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</si>
  <si>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</si>
  <si>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</si>
  <si>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</si>
  <si>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</si>
  <si>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</si>
  <si>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</si>
  <si>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</si>
  <si>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</si>
  <si>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</si>
  <si>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</si>
  <si>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</si>
  <si>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</si>
  <si>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</si>
  <si>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</si>
  <si>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</si>
  <si>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</si>
  <si>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</si>
  <si>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</si>
  <si>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</si>
  <si>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</si>
  <si>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</si>
  <si>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</si>
  <si>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</si>
  <si>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</si>
  <si>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</si>
  <si>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</si>
  <si>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</si>
  <si>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</si>
  <si>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</si>
  <si>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</si>
  <si>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</si>
  <si>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</si>
  <si>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</si>
  <si>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</si>
  <si>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</si>
  <si>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</si>
  <si>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</si>
  <si>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</si>
  <si>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</si>
  <si>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</si>
  <si>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</si>
  <si>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</si>
  <si>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</si>
  <si>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</si>
  <si>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</si>
  <si>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</si>
  <si>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</si>
  <si>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</si>
  <si>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</si>
  <si>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</si>
  <si>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</si>
  <si>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</si>
  <si>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</si>
  <si>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</si>
  <si>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</si>
  <si>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</si>
  <si>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</si>
  <si>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</si>
  <si>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</si>
  <si>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</si>
  <si>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</si>
  <si>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</si>
  <si>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</si>
  <si>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</si>
  <si>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</si>
  <si>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</si>
  <si>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</si>
  <si>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</si>
  <si>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</si>
  <si>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</si>
  <si>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</si>
  <si>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</si>
  <si>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</si>
  <si>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</si>
  <si>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</si>
  <si>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</si>
  <si>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</si>
  <si>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</si>
  <si>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</si>
  <si>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</si>
  <si>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</si>
  <si>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</si>
  <si>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</si>
  <si>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</si>
  <si>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</si>
  <si>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</si>
  <si>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</si>
  <si>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</si>
  <si>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</si>
  <si>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</si>
  <si>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</si>
  <si>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</si>
  <si>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</si>
  <si>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</si>
  <si>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</si>
  <si>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</si>
  <si>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</si>
  <si>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</si>
  <si>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</si>
  <si>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</si>
  <si>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</si>
  <si>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</si>
  <si>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</si>
  <si>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</si>
  <si>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</si>
  <si>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</si>
  <si>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</si>
  <si>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</si>
  <si>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</si>
  <si>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</si>
  <si>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</si>
  <si>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</si>
  <si>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</si>
  <si>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</si>
  <si>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</si>
  <si>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</si>
  <si>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</si>
  <si>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</si>
  <si>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</si>
  <si>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</si>
  <si>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</si>
  <si>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</si>
  <si>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</si>
  <si>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</si>
  <si>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</si>
  <si>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</si>
  <si>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</si>
  <si>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</si>
  <si>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</si>
  <si>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</si>
  <si>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</si>
  <si>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</si>
  <si>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</si>
  <si>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</si>
  <si>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</si>
  <si>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</si>
  <si>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</si>
  <si>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</si>
  <si>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</si>
  <si>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</si>
  <si>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</si>
  <si>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</si>
  <si>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</si>
  <si>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</si>
  <si>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</si>
  <si>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</si>
  <si>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</si>
  <si>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</si>
  <si>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</si>
  <si>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</si>
  <si>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</si>
  <si>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</si>
  <si>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</si>
  <si>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</si>
  <si>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</si>
  <si>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</si>
  <si>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</si>
  <si>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</si>
  <si>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</si>
  <si>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</si>
  <si>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</si>
  <si>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</si>
  <si>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</si>
  <si>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</si>
  <si>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</si>
  <si>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</si>
  <si>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</si>
  <si>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</si>
  <si>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</si>
  <si>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</si>
  <si>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</si>
  <si>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</si>
  <si>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</si>
  <si>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</si>
  <si>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</si>
  <si>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</si>
  <si>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</si>
  <si>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</si>
  <si>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</si>
  <si>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</si>
  <si>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</si>
  <si>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</si>
  <si>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</si>
  <si>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</si>
  <si>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</si>
  <si>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</si>
  <si>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</si>
  <si>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</si>
  <si>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</si>
  <si>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</si>
  <si>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</si>
  <si>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</si>
  <si>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</si>
  <si>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</si>
  <si>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</si>
  <si>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</si>
  <si>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</si>
  <si>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</si>
  <si>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</si>
  <si>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</si>
  <si>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</si>
  <si>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</si>
  <si>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</si>
  <si>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</si>
  <si>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</si>
  <si>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</si>
  <si>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</si>
  <si>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</si>
  <si>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</si>
  <si>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</si>
  <si>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</si>
  <si>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</si>
  <si>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</si>
  <si>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</si>
  <si>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</si>
  <si>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</si>
  <si>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</si>
  <si>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</si>
  <si>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</si>
  <si>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</si>
  <si>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</si>
  <si>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</si>
  <si>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</si>
  <si>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</si>
  <si>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</si>
  <si>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</si>
  <si>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</si>
  <si>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</si>
  <si>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</si>
  <si>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</si>
  <si>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</si>
  <si>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</si>
  <si>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</si>
  <si>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</si>
  <si>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</si>
  <si>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</si>
  <si>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</si>
  <si>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</si>
  <si>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</si>
  <si>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</si>
  <si>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</si>
  <si>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</si>
  <si>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</si>
  <si>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</si>
  <si>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</si>
  <si>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</si>
  <si>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</si>
  <si>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</si>
  <si>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</si>
  <si>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</si>
  <si>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</si>
  <si>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</si>
  <si>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</si>
  <si>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</si>
  <si>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</si>
  <si>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</si>
  <si>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</si>
  <si>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</si>
  <si>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</si>
  <si>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</si>
  <si>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</si>
  <si>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</si>
  <si>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</si>
  <si>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</si>
  <si>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</si>
  <si>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</si>
  <si>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</si>
  <si>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</si>
  <si>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</si>
  <si>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</si>
  <si>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</si>
  <si>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</si>
  <si>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</si>
  <si>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</si>
  <si>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</si>
  <si>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</si>
  <si>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</si>
  <si>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</si>
  <si>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</si>
  <si>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</si>
  <si>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</si>
  <si>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</si>
  <si>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</si>
  <si>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</si>
  <si>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</si>
  <si>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</si>
  <si>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</si>
  <si>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</si>
  <si>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</si>
  <si>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</si>
  <si>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</si>
  <si>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</si>
  <si>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</si>
  <si>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</si>
  <si>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</si>
  <si>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</si>
  <si>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</si>
  <si>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</si>
  <si>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</si>
  <si>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</si>
  <si>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</si>
  <si>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</si>
  <si>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</si>
  <si>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</si>
  <si>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</si>
  <si>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</si>
  <si>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</si>
  <si>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</si>
  <si>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</si>
  <si>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</si>
  <si>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</si>
  <si>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</si>
  <si>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</si>
  <si>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</si>
  <si>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</si>
  <si>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</si>
  <si>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</si>
  <si>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</si>
  <si>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</si>
  <si>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</si>
  <si>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</si>
  <si>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</si>
  <si>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</si>
  <si>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</si>
  <si>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</si>
  <si>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</si>
  <si>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</si>
  <si>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</si>
  <si>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</si>
  <si>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</si>
  <si>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</si>
  <si>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</si>
  <si>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</si>
  <si>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</si>
  <si>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</si>
  <si>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</si>
  <si>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</si>
  <si>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</si>
  <si>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</si>
  <si>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</si>
  <si>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</si>
  <si>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</si>
  <si>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</si>
  <si>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</si>
  <si>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</si>
  <si>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</si>
  <si>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</si>
  <si>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</si>
  <si>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</si>
  <si>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</si>
  <si>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</si>
  <si>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</si>
  <si>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</si>
  <si>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</si>
  <si>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</si>
  <si>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</si>
  <si>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</si>
  <si>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</si>
  <si>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</si>
  <si>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</si>
  <si>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</si>
  <si>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</si>
  <si>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</si>
  <si>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</si>
  <si>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</si>
  <si>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</si>
  <si>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</si>
  <si>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</si>
  <si>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</si>
  <si>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</si>
  <si>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</si>
  <si>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</si>
  <si>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</si>
  <si>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</si>
  <si>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</si>
  <si>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</si>
  <si>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</si>
  <si>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</si>
  <si>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</si>
  <si>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</si>
  <si>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</si>
  <si>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</si>
  <si>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</si>
  <si>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</si>
  <si>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</si>
  <si>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</si>
  <si>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</si>
  <si>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</si>
  <si>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</si>
  <si>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</si>
  <si>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</si>
  <si>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</si>
  <si>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</si>
  <si>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</si>
  <si>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</si>
  <si>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</si>
  <si>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</si>
  <si>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</si>
  <si>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</si>
  <si>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</si>
  <si>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</si>
  <si>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</si>
  <si>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</si>
  <si>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</si>
  <si>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</si>
  <si>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</si>
  <si>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</si>
  <si>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</si>
  <si>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</si>
  <si>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</si>
  <si>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</si>
  <si>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</si>
  <si>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</si>
  <si>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</si>
  <si>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</si>
  <si>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</si>
  <si>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</si>
  <si>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</si>
  <si>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</si>
  <si>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</si>
  <si>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</si>
  <si>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</si>
  <si>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</si>
  <si>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</si>
  <si>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</si>
  <si>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</si>
  <si>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</si>
  <si>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</si>
  <si>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</si>
  <si>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</si>
  <si>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</si>
  <si>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</si>
  <si>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</si>
  <si>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</si>
  <si>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</si>
  <si>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</si>
  <si>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</si>
  <si>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</si>
  <si>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</si>
  <si>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</si>
  <si>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</si>
  <si>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</si>
  <si>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</si>
  <si>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</si>
  <si>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</si>
  <si>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</si>
  <si>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</si>
  <si>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</si>
  <si>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</si>
  <si>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</si>
  <si>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</si>
  <si>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</si>
  <si>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</si>
  <si>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</si>
  <si>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</si>
  <si>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</si>
  <si>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</si>
  <si>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</si>
  <si>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</si>
  <si>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</si>
  <si>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</si>
  <si>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</si>
  <si>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</si>
  <si>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</si>
  <si>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</si>
  <si>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</si>
  <si>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</si>
  <si>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</si>
  <si>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</si>
  <si>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</si>
  <si>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</si>
  <si>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</si>
  <si>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</si>
  <si>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</si>
  <si>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</si>
  <si>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</si>
  <si>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</si>
  <si>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</si>
  <si>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</si>
  <si>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</si>
  <si>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</si>
  <si>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</si>
  <si>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</si>
  <si>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</si>
  <si>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</si>
  <si>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</si>
  <si>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</si>
  <si>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</si>
  <si>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</si>
  <si>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</si>
  <si>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</si>
  <si>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</si>
  <si>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</si>
  <si>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</si>
  <si>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</si>
  <si>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</si>
  <si>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</si>
  <si>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</si>
  <si>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</si>
  <si>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</si>
  <si>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</si>
  <si>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</si>
  <si>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</si>
  <si>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</si>
  <si>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</si>
  <si>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</si>
  <si>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</si>
  <si>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</si>
  <si>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</si>
  <si>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</si>
  <si>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</si>
  <si>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</si>
  <si>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</si>
  <si>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</si>
  <si>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</si>
  <si>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</si>
  <si>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</si>
  <si>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</si>
  <si>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</si>
  <si>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</si>
  <si>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</si>
  <si>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</si>
  <si>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</si>
  <si>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</si>
  <si>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</si>
  <si>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</si>
  <si>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</si>
  <si>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</si>
  <si>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</si>
  <si>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</si>
  <si>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</si>
  <si>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</si>
  <si>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</si>
  <si>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</si>
  <si>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</si>
  <si>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</si>
  <si>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</si>
  <si>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</si>
  <si>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</si>
  <si>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</si>
  <si>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</si>
  <si>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</si>
  <si>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</si>
  <si>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</si>
  <si>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</si>
  <si>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</si>
  <si>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</si>
  <si>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</si>
  <si>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</si>
  <si>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</si>
  <si>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</si>
  <si>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</si>
  <si>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</si>
  <si>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</si>
  <si>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</si>
  <si>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</si>
  <si>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</si>
  <si>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</si>
  <si>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</si>
  <si>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</si>
  <si>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</si>
  <si>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</si>
  <si>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</si>
  <si>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</si>
  <si>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</si>
  <si>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</si>
  <si>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</si>
  <si>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</si>
  <si>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</si>
  <si>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</si>
  <si>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</si>
  <si>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</si>
  <si>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</si>
  <si>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</si>
  <si>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</si>
  <si>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</si>
  <si>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</si>
  <si>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</si>
  <si>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</si>
  <si>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</si>
  <si>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</si>
  <si>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</si>
  <si>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</si>
  <si>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</si>
  <si>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</si>
  <si>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</si>
  <si>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</si>
  <si>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</si>
  <si>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</si>
  <si>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</si>
  <si>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</si>
  <si>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</si>
  <si>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</si>
  <si>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</si>
  <si>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</si>
  <si>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</si>
  <si>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</si>
  <si>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</si>
  <si>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</si>
  <si>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</si>
  <si>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</si>
  <si>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</si>
  <si>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</si>
  <si>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</si>
  <si>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</si>
  <si>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</si>
  <si>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</si>
  <si>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</si>
  <si>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</si>
  <si>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</si>
  <si>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</si>
  <si>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</si>
  <si>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</si>
  <si>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</si>
  <si>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</si>
  <si>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</si>
  <si>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</si>
  <si>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</si>
  <si>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</si>
  <si>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</si>
  <si>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</si>
  <si>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</si>
  <si>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</si>
  <si>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</si>
  <si>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</si>
  <si>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</si>
  <si>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</si>
  <si>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</si>
  <si>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</si>
  <si>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</si>
  <si>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</si>
  <si>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</si>
  <si>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</si>
  <si>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</si>
  <si>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</si>
  <si>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</si>
  <si>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</si>
  <si>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</si>
  <si>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</si>
  <si>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</si>
  <si>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</si>
  <si>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</si>
  <si>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</si>
  <si>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</si>
  <si>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</si>
  <si>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</si>
  <si>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</si>
  <si>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</si>
  <si>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</si>
  <si>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</si>
  <si>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</si>
  <si>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</si>
  <si>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</si>
  <si>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</si>
  <si>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</si>
  <si>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</si>
  <si>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</si>
  <si>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</si>
  <si>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</si>
  <si>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</si>
  <si>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</si>
  <si>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</si>
  <si>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</si>
  <si>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</si>
  <si>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</si>
  <si>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</si>
  <si>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</si>
  <si>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</si>
  <si>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</si>
  <si>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</si>
  <si>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</si>
  <si>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</si>
  <si>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</si>
  <si>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</si>
  <si>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</si>
  <si>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</si>
  <si>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</si>
  <si>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</si>
  <si>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</si>
  <si>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</si>
  <si>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</si>
  <si>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</si>
  <si>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</si>
  <si>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</si>
  <si>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</si>
  <si>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</si>
  <si>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</si>
  <si>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</si>
  <si>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</si>
  <si>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</si>
  <si>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</si>
  <si>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</si>
  <si>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</si>
  <si>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</si>
  <si>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</si>
  <si>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</si>
  <si>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</si>
  <si>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</si>
  <si>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</si>
  <si>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</si>
  <si>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</si>
  <si>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</si>
  <si>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</si>
  <si>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</si>
  <si>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</si>
  <si>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</si>
  <si>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</si>
  <si>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</si>
  <si>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</si>
  <si>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</si>
  <si>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</si>
  <si>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</si>
  <si>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</si>
  <si>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</si>
  <si>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</si>
  <si>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</si>
  <si>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</si>
  <si>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</si>
  <si>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</si>
  <si>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</si>
  <si>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</si>
  <si>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</si>
  <si>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</si>
  <si>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</si>
  <si>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</si>
  <si>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</si>
  <si>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</si>
  <si>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</si>
  <si>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</si>
  <si>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</si>
  <si>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</si>
  <si>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</si>
  <si>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</si>
  <si>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</si>
  <si>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</si>
  <si>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</si>
  <si>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</si>
  <si>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</si>
  <si>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</si>
  <si>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</si>
  <si>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</si>
  <si>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</si>
  <si>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</si>
  <si>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</si>
  <si>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</si>
  <si>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</si>
  <si>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</si>
  <si>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</si>
  <si>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</si>
  <si>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</si>
  <si>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</si>
  <si>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</si>
  <si>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</si>
  <si>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</si>
  <si>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</si>
  <si>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</si>
  <si>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</si>
  <si>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</si>
  <si>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</si>
  <si>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</si>
  <si>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</si>
  <si>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</si>
  <si>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</si>
  <si>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</si>
  <si>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</si>
  <si>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</si>
  <si>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</si>
  <si>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</si>
  <si>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</si>
  <si>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</si>
  <si>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</si>
  <si>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</si>
  <si>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</si>
  <si>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</si>
  <si>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</si>
  <si>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</si>
  <si>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</si>
  <si>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</si>
  <si>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</si>
  <si>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</si>
  <si>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</si>
  <si>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</si>
  <si>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</si>
  <si>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</si>
  <si>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</si>
  <si>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</si>
  <si>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</si>
  <si>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</si>
  <si>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</si>
  <si>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</si>
  <si>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</si>
  <si>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</si>
  <si>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</si>
  <si>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</si>
  <si>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</si>
  <si>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</si>
  <si>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</si>
  <si>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</si>
  <si>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</si>
  <si>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</si>
  <si>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</si>
  <si>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</si>
  <si>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</si>
  <si>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</si>
  <si>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</si>
  <si>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</si>
  <si>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</si>
  <si>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</si>
  <si>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</si>
  <si>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</si>
  <si>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</si>
  <si>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</si>
  <si>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</si>
  <si>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</si>
  <si>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</si>
  <si>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</si>
  <si>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</si>
  <si>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</si>
  <si>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</si>
  <si>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</si>
  <si>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</si>
  <si>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</si>
  <si>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</si>
  <si>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</si>
  <si>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</si>
  <si>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</si>
  <si>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</si>
  <si>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</si>
  <si>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</si>
  <si>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</si>
  <si>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</si>
  <si>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</si>
  <si>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</si>
  <si>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</si>
  <si>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</si>
  <si>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</si>
  <si>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</si>
  <si>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</si>
  <si>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</si>
  <si>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</si>
  <si>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</si>
  <si>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</si>
  <si>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</si>
  <si>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</si>
  <si>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</si>
  <si>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</si>
  <si>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</si>
  <si>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</si>
  <si>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</si>
  <si>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</si>
  <si>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</si>
  <si>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</si>
  <si>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</si>
  <si>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</si>
  <si>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</si>
  <si>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</si>
  <si>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</si>
  <si>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</si>
  <si>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</si>
  <si>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</si>
  <si>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</si>
  <si>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</si>
  <si>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</si>
  <si>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</si>
  <si>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</si>
  <si>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</si>
  <si>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</si>
  <si>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</si>
  <si>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</si>
  <si>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</si>
  <si>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</si>
  <si>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</si>
  <si>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</si>
  <si>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</si>
  <si>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</si>
  <si>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</si>
  <si>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</si>
  <si>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</si>
  <si>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</si>
  <si>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</si>
  <si>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</si>
  <si>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</si>
  <si>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</si>
  <si>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</si>
  <si>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</si>
  <si>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</si>
  <si>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</si>
  <si>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</si>
  <si>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</si>
  <si>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</si>
  <si>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</si>
  <si>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</si>
  <si>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</si>
  <si>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</si>
  <si>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</si>
  <si>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</si>
  <si>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</si>
  <si>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</si>
  <si>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</si>
  <si>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</si>
  <si>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</si>
  <si>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</si>
  <si>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</si>
  <si>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</si>
  <si>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</si>
  <si>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</si>
  <si>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</si>
  <si>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</si>
  <si>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</si>
  <si>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</si>
  <si>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</si>
  <si>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</si>
  <si>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</si>
  <si>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</si>
  <si>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</si>
  <si>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</si>
  <si>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</si>
  <si>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</si>
  <si>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</si>
  <si>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</si>
  <si>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</si>
  <si>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</si>
  <si>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</si>
  <si>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</si>
  <si>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</si>
  <si>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</si>
  <si>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</si>
  <si>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</si>
  <si>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</si>
  <si>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</si>
  <si>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</si>
  <si>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</si>
  <si>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</si>
  <si>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</si>
  <si>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</si>
  <si>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</si>
  <si>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</si>
  <si>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</si>
  <si>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</si>
  <si>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</si>
  <si>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</si>
  <si>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</si>
  <si>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</si>
  <si>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</si>
  <si>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</si>
  <si>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</si>
  <si>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</si>
  <si>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</si>
  <si>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</si>
  <si>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</si>
  <si>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</si>
  <si>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</si>
  <si>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</si>
  <si>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</si>
  <si>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</si>
  <si>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</si>
  <si>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</si>
  <si>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</si>
  <si>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</si>
  <si>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</si>
  <si>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</si>
  <si>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</si>
  <si>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</si>
  <si>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</si>
  <si>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</si>
  <si>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</si>
  <si>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</si>
  <si>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</si>
  <si>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</si>
  <si>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</si>
  <si>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</si>
  <si>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</si>
  <si>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</si>
  <si>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</si>
  <si>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</si>
  <si>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</si>
  <si>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</si>
  <si>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</si>
  <si>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</si>
  <si>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</si>
  <si>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</si>
  <si>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</si>
  <si>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</si>
  <si>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</si>
  <si>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</si>
  <si>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</si>
  <si>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</si>
  <si>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</si>
  <si>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</si>
  <si>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</si>
  <si>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</si>
  <si>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</si>
  <si>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</si>
  <si>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</si>
  <si>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</si>
  <si>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</si>
  <si>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</si>
  <si>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</si>
  <si>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</si>
  <si>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</si>
  <si>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</si>
  <si>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</si>
  <si>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</si>
  <si>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</si>
  <si>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</si>
  <si>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</si>
  <si>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</si>
  <si>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</si>
  <si>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</si>
  <si>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</si>
  <si>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</si>
  <si>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</si>
  <si>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</si>
  <si>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</si>
  <si>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</si>
  <si>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</si>
  <si>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</si>
  <si>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</si>
  <si>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</si>
  <si>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</si>
  <si>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</si>
  <si>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</si>
  <si>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</si>
  <si>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</si>
  <si>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</si>
  <si>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</si>
  <si>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</si>
  <si>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</si>
  <si>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</si>
  <si>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</si>
  <si>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</si>
  <si>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</si>
  <si>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</si>
  <si>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</si>
  <si>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</si>
  <si>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</si>
  <si>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</si>
  <si>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</si>
  <si>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</si>
  <si>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</si>
  <si>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</si>
  <si>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</si>
  <si>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</si>
  <si>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</si>
  <si>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</si>
  <si>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</si>
  <si>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</si>
  <si>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</si>
  <si>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</si>
  <si>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</si>
  <si>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</si>
  <si>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</si>
  <si>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</si>
  <si>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</si>
  <si>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</si>
  <si>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</si>
  <si>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</si>
  <si>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</si>
  <si>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</si>
  <si>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</si>
  <si>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</si>
  <si>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</si>
  <si>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</si>
  <si>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</si>
  <si>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</si>
  <si>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</si>
  <si>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</si>
  <si>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</si>
  <si>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</si>
  <si>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</si>
  <si>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</si>
  <si>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</si>
  <si>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</si>
  <si>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</si>
  <si>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</si>
  <si>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</si>
  <si>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</si>
  <si>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</si>
  <si>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</si>
  <si>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</si>
  <si>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</si>
  <si>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</si>
  <si>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</si>
  <si>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</si>
  <si>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</si>
  <si>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</si>
  <si>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</si>
  <si>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</si>
  <si>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</si>
  <si>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</si>
  <si>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</si>
  <si>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</si>
  <si>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</si>
  <si>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</si>
  <si>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</si>
  <si>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</si>
  <si>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</si>
  <si>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</si>
  <si>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</si>
  <si>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</si>
  <si>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</si>
  <si>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</si>
  <si>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</si>
  <si>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</si>
  <si>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</si>
  <si>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</si>
  <si>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</si>
  <si>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</si>
  <si>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</si>
  <si>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</si>
  <si>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</si>
  <si>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</si>
  <si>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</si>
  <si>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</si>
  <si>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</si>
  <si>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</si>
  <si>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</si>
  <si>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</si>
  <si>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</si>
  <si>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</si>
  <si>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</si>
  <si>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</si>
  <si>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</si>
  <si>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</si>
  <si>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</si>
  <si>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</si>
  <si>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</si>
  <si>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</si>
  <si>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</si>
  <si>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</si>
  <si>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</si>
  <si>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</si>
  <si>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</si>
  <si>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</si>
  <si>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</si>
  <si>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</si>
  <si>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</si>
  <si>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</si>
  <si>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</si>
  <si>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</si>
  <si>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</si>
  <si>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</si>
  <si>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</si>
  <si>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</si>
  <si>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</si>
  <si>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</si>
  <si>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</si>
  <si>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</si>
  <si>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</si>
  <si>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</si>
  <si>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</si>
  <si>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</si>
  <si>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</si>
  <si>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</si>
  <si>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</si>
  <si>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</si>
  <si>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</si>
  <si>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</si>
  <si>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</si>
  <si>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</si>
  <si>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</si>
  <si>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</si>
  <si>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</si>
  <si>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</si>
  <si>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</si>
  <si>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</si>
  <si>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</si>
  <si>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</si>
  <si>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</si>
  <si>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</si>
  <si>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</si>
  <si>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</si>
  <si>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</si>
  <si>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</si>
  <si>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</si>
  <si>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</si>
  <si>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</si>
  <si>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</si>
  <si>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</si>
  <si>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</si>
  <si>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</si>
  <si>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</si>
  <si>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</si>
  <si>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</si>
  <si>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</si>
  <si>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</si>
  <si>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</si>
  <si>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</si>
  <si>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</si>
  <si>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</si>
  <si>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</si>
  <si>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</si>
  <si>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</si>
  <si>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</si>
  <si>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</si>
  <si>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</si>
  <si>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</si>
  <si>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</si>
  <si>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</si>
  <si>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</si>
  <si>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</si>
  <si>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</si>
  <si>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</si>
  <si>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</si>
  <si>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</si>
  <si>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</si>
  <si>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</si>
  <si>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</si>
  <si>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</si>
  <si>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</si>
  <si>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</si>
  <si>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</si>
  <si>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</si>
  <si>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</si>
  <si>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</si>
  <si>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</si>
  <si>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</si>
  <si>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</si>
  <si>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</si>
  <si>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</si>
  <si>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</si>
  <si>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</si>
  <si>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</si>
  <si>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</si>
  <si>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</si>
  <si>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</si>
  <si>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</si>
  <si>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</si>
  <si>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</si>
  <si>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</si>
  <si>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</si>
  <si>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</si>
  <si>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</si>
  <si>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</si>
  <si>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</si>
  <si>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</si>
  <si>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</si>
  <si>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</si>
  <si>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</si>
  <si>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</si>
  <si>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</si>
  <si>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</si>
  <si>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</si>
  <si>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</si>
  <si>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</si>
  <si>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</si>
  <si>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</si>
  <si>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</si>
  <si>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</si>
  <si>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</si>
  <si>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</si>
  <si>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</si>
  <si>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</si>
  <si>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</si>
  <si>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</si>
  <si>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</si>
  <si>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</si>
  <si>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</si>
  <si>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</si>
  <si>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</si>
  <si>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</si>
  <si>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</si>
  <si>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</si>
  <si>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</si>
  <si>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</si>
  <si>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</si>
  <si>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</si>
  <si>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</si>
  <si>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</si>
  <si>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</si>
  <si>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</si>
  <si>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</si>
  <si>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</si>
  <si>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</si>
  <si>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</si>
  <si>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</si>
  <si>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</si>
  <si>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</si>
  <si>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</si>
  <si>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</si>
  <si>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</si>
  <si>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</si>
  <si>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</si>
  <si>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</si>
  <si>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</si>
  <si>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</si>
  <si>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</si>
  <si>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</si>
  <si>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</si>
  <si>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</si>
  <si>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</si>
  <si>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</si>
  <si>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</si>
  <si>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</si>
  <si>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</si>
  <si>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</si>
  <si>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</si>
  <si>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</si>
  <si>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</si>
  <si>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</si>
  <si>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</si>
  <si>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</si>
  <si>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</si>
  <si>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</si>
  <si>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</si>
  <si>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</si>
  <si>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</si>
  <si>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</si>
  <si>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</si>
  <si>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</si>
  <si>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</si>
  <si>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</si>
  <si>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</si>
  <si>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</si>
  <si>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</si>
  <si>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</si>
  <si>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</si>
  <si>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</si>
  <si>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</si>
  <si>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</si>
  <si>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</si>
  <si>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</si>
  <si>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</si>
  <si>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</si>
  <si>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</si>
  <si>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</si>
  <si>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</si>
  <si>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</si>
  <si>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</si>
  <si>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</si>
  <si>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</si>
  <si>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</si>
  <si>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</si>
  <si>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</si>
  <si>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</si>
  <si>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</si>
  <si>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</si>
  <si>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</si>
  <si>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</si>
  <si>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</si>
  <si>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</si>
  <si>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</si>
  <si>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</si>
  <si>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</si>
  <si>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</si>
  <si>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</si>
  <si>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</si>
  <si>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</si>
  <si>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</si>
  <si>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</si>
  <si>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</si>
  <si>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</si>
  <si>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</si>
  <si>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</si>
  <si>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</si>
  <si>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</si>
  <si>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</si>
  <si>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</si>
  <si>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</si>
  <si>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</si>
  <si>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</si>
  <si>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</si>
  <si>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</si>
  <si>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</si>
  <si>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</si>
  <si>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</si>
  <si>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</si>
  <si>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</si>
  <si>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</si>
  <si>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</si>
  <si>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</si>
  <si>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</si>
  <si>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</si>
  <si>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</si>
  <si>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</si>
  <si>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</si>
  <si>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</si>
  <si>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</si>
  <si>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</si>
  <si>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</si>
  <si>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</si>
  <si>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</si>
  <si>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</si>
  <si>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</si>
  <si>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</si>
  <si>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</si>
  <si>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</si>
  <si>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</si>
  <si>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</si>
  <si>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</si>
  <si>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</si>
  <si>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</si>
  <si>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</si>
  <si>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</si>
  <si>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</si>
  <si>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</si>
  <si>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</si>
  <si>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</si>
  <si>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</si>
  <si>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</si>
  <si>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</si>
  <si>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</si>
  <si>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</si>
  <si>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</si>
  <si>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</si>
  <si>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</si>
  <si>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</si>
  <si>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</si>
  <si>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</si>
  <si>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</si>
  <si>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</si>
  <si>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</si>
  <si>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</si>
  <si>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</si>
  <si>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</si>
  <si>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</si>
  <si>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</si>
  <si>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</si>
  <si>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</si>
  <si>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</si>
  <si>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</si>
  <si>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</si>
  <si>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</si>
  <si>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</si>
  <si>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</si>
  <si>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</si>
  <si>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</si>
  <si>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</si>
  <si>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</si>
  <si>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</si>
  <si>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</si>
  <si>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</si>
  <si>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</si>
  <si>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</si>
  <si>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</si>
  <si>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</si>
  <si>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</si>
  <si>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</si>
  <si>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</si>
  <si>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</si>
  <si>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</si>
  <si>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</si>
  <si>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</si>
  <si>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</si>
  <si>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</si>
  <si>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</si>
  <si>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</si>
  <si>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</si>
  <si>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</si>
  <si>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</si>
  <si>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</si>
  <si>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</si>
  <si>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</si>
  <si>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</si>
  <si>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</si>
  <si>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</si>
  <si>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</si>
  <si>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</si>
  <si>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</si>
  <si>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</si>
  <si>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</si>
  <si>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</si>
  <si>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</si>
  <si>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</si>
  <si>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</si>
  <si>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</si>
  <si>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</si>
  <si>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</si>
  <si>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</si>
  <si>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</si>
  <si>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</si>
  <si>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</si>
  <si>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</si>
  <si>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</si>
  <si>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</si>
  <si>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</si>
  <si>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</si>
  <si>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</si>
  <si>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</si>
  <si>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</si>
  <si>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</si>
  <si>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</si>
  <si>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</si>
  <si>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</si>
  <si>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</si>
  <si>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</si>
  <si>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</si>
  <si>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</si>
  <si>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</si>
  <si>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</si>
  <si>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</si>
  <si>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</si>
  <si>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</si>
  <si>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</si>
  <si>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</si>
  <si>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</si>
  <si>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</si>
  <si>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</si>
  <si>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</si>
  <si>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</si>
  <si>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</si>
  <si>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</si>
  <si>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</si>
  <si>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</si>
  <si>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</si>
  <si>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</si>
  <si>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</si>
  <si>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</si>
  <si>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</si>
  <si>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</si>
  <si>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</si>
  <si>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</si>
  <si>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</si>
  <si>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</si>
  <si>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</si>
  <si>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</si>
  <si>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</si>
  <si>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</si>
  <si>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</si>
  <si>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</si>
  <si>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</si>
  <si>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</si>
  <si>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</si>
  <si>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</si>
  <si>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</si>
  <si>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</si>
  <si>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</si>
  <si>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</si>
  <si>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</si>
  <si>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</si>
  <si>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</si>
  <si>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</si>
  <si>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</si>
  <si>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</si>
  <si>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</si>
  <si>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</si>
  <si>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</si>
  <si>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</si>
  <si>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</si>
  <si>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</si>
  <si>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</si>
  <si>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</si>
  <si>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</si>
  <si>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</si>
  <si>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</si>
  <si>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</si>
  <si>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</si>
  <si>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</si>
  <si>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</si>
  <si>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</si>
  <si>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</si>
  <si>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</si>
  <si>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</si>
  <si>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</si>
  <si>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</si>
  <si>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</si>
  <si>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</si>
  <si>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</si>
  <si>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</si>
  <si>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</si>
  <si>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</si>
  <si>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</si>
  <si>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</si>
  <si>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</si>
  <si>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</si>
  <si>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</si>
  <si>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</si>
  <si>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</si>
  <si>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</si>
  <si>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</si>
  <si>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</si>
  <si>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</si>
  <si>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</si>
  <si>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</si>
  <si>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</si>
  <si>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</si>
  <si>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</si>
  <si>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</si>
  <si>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</si>
  <si>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</si>
  <si>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</si>
  <si>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</si>
  <si>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</si>
  <si>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</si>
  <si>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</si>
  <si>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</si>
  <si>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</si>
  <si>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</si>
  <si>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</si>
  <si>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</si>
  <si>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</si>
  <si>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</si>
  <si>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</si>
  <si>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</si>
  <si>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</si>
  <si>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</si>
  <si>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</si>
  <si>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</si>
  <si>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</si>
  <si>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</si>
  <si>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</si>
  <si>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</si>
  <si>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</si>
  <si>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</si>
  <si>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</si>
  <si>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</si>
  <si>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</si>
  <si>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</si>
  <si>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</si>
  <si>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</si>
  <si>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</si>
  <si>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</si>
  <si>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</si>
  <si>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</si>
  <si>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</si>
  <si>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</si>
  <si>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</si>
  <si>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</si>
  <si>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</si>
  <si>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</si>
  <si>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</si>
  <si>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</si>
  <si>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</si>
  <si>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</si>
  <si>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</si>
  <si>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</si>
  <si>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</si>
  <si>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</si>
  <si>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</si>
  <si>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</si>
  <si>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</si>
  <si>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</si>
  <si>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</si>
  <si>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</si>
  <si>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</si>
  <si>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</si>
  <si>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</si>
  <si>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</si>
  <si>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</si>
  <si>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</si>
  <si>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</si>
  <si>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</si>
  <si>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</si>
  <si>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</si>
  <si>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</si>
  <si>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</si>
  <si>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</si>
  <si>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</si>
  <si>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</si>
  <si>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</si>
  <si>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</si>
  <si>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</si>
  <si>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</si>
  <si>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</si>
  <si>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</si>
  <si>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</si>
  <si>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</si>
  <si>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</si>
  <si>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</si>
  <si>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</si>
  <si>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</si>
  <si>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</si>
  <si>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</si>
  <si>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</si>
  <si>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</si>
  <si>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</si>
  <si>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</si>
  <si>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</si>
  <si>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</si>
  <si>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</si>
  <si>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</si>
  <si>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</si>
  <si>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</si>
  <si>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</si>
  <si>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</si>
  <si>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</si>
  <si>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</si>
  <si>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</si>
  <si>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</si>
  <si>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</si>
  <si>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</si>
  <si>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</si>
  <si>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</si>
  <si>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</si>
  <si>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</si>
  <si>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</si>
  <si>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</si>
  <si>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</si>
  <si>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</si>
  <si>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</si>
  <si>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</si>
  <si>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</si>
  <si>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</si>
  <si>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</si>
  <si>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</si>
  <si>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</si>
  <si>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</si>
  <si>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</si>
  <si>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</si>
  <si>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</si>
  <si>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</si>
  <si>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</si>
  <si>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</si>
  <si>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</si>
  <si>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</si>
  <si>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</si>
  <si>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</si>
  <si>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</si>
  <si>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</si>
  <si>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</si>
  <si>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</si>
  <si>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</si>
  <si>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</si>
  <si>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</si>
  <si>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</si>
  <si>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</si>
  <si>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</si>
  <si>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</si>
  <si>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</si>
  <si>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</si>
  <si>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</si>
  <si>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</si>
  <si>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</si>
  <si>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</si>
  <si>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</si>
  <si>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</si>
  <si>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</si>
  <si>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</si>
  <si>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</si>
  <si>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</si>
  <si>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</si>
  <si>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</si>
  <si>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</si>
  <si>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</si>
  <si>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</si>
  <si>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</si>
  <si>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</si>
  <si>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</si>
  <si>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</si>
  <si>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</si>
  <si>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</si>
  <si>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</si>
  <si>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</si>
  <si>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</si>
  <si>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</si>
  <si>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</si>
  <si>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</si>
  <si>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</si>
  <si>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</si>
  <si>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</si>
  <si>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</si>
  <si>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</si>
  <si>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</si>
  <si>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</si>
  <si>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</si>
  <si>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</si>
  <si>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</si>
  <si>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</si>
  <si>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</si>
  <si>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</si>
  <si>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</si>
  <si>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</si>
  <si>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</si>
  <si>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</si>
  <si>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</si>
  <si>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</si>
  <si>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</si>
  <si>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</si>
  <si>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</si>
  <si>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</si>
  <si>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</si>
  <si>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</si>
  <si>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</si>
  <si>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</si>
  <si>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</si>
  <si>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</si>
  <si>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</si>
  <si>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</si>
  <si>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</si>
  <si>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</si>
  <si>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</si>
  <si>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</si>
  <si>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</si>
  <si>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</si>
  <si>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</si>
  <si>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</si>
  <si>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</si>
  <si>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</si>
  <si>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</si>
  <si>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</si>
  <si>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</si>
  <si>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</si>
  <si>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</si>
  <si>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</si>
  <si>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</si>
  <si>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</si>
  <si>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</si>
  <si>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</si>
  <si>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</si>
  <si>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</si>
  <si>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</si>
  <si>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</si>
  <si>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</si>
  <si>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</si>
  <si>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</si>
  <si>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</si>
  <si>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</si>
  <si>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</si>
  <si>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</si>
  <si>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</si>
  <si>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</si>
  <si>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</si>
  <si>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</si>
  <si>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</si>
  <si>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</si>
  <si>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</si>
  <si>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</si>
  <si>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</si>
  <si>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</si>
  <si>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</si>
  <si>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</si>
  <si>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</si>
  <si>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</si>
  <si>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</si>
  <si>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</si>
  <si>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</si>
  <si>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</si>
  <si>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</si>
  <si>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</si>
  <si>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</si>
  <si>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</si>
  <si>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</si>
  <si>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</si>
  <si>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</si>
  <si>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</si>
  <si>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</si>
  <si>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</si>
  <si>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</si>
  <si>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</si>
  <si>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</si>
  <si>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</si>
  <si>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</si>
  <si>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</si>
  <si>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</si>
  <si>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</si>
  <si>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</si>
  <si>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</si>
  <si>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</si>
  <si>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</si>
  <si>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</si>
  <si>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</si>
  <si>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</si>
  <si>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</si>
  <si>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</si>
  <si>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</si>
  <si>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</si>
  <si>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</si>
  <si>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</si>
  <si>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</si>
  <si>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</si>
  <si>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</si>
  <si>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</si>
  <si>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</si>
  <si>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</si>
  <si>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</si>
  <si>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</si>
  <si>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</si>
  <si>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</si>
  <si>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</si>
  <si>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</si>
  <si>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</si>
  <si>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</si>
  <si>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</si>
  <si>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</si>
  <si>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</si>
  <si>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</si>
  <si>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</si>
  <si>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</si>
  <si>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</si>
  <si>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</si>
  <si>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</si>
  <si>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</si>
  <si>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</si>
  <si>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</si>
  <si>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</si>
  <si>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</si>
  <si>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</si>
  <si>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</si>
  <si>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</si>
  <si>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</si>
  <si>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</si>
  <si>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</si>
  <si>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</si>
  <si>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</si>
  <si>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</si>
  <si>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</si>
  <si>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</si>
  <si>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</si>
  <si>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</si>
  <si>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</si>
  <si>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</si>
  <si>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</si>
  <si>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</si>
  <si>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</si>
  <si>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</si>
  <si>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</si>
  <si>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</si>
  <si>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</si>
  <si>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</si>
  <si>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</si>
  <si>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</si>
  <si>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</si>
  <si>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</si>
  <si>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</si>
  <si>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</si>
  <si>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</si>
  <si>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</si>
  <si>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</si>
  <si>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</si>
  <si>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</si>
  <si>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</si>
  <si>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</si>
  <si>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</si>
  <si>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</si>
  <si>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</si>
  <si>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</si>
  <si>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</si>
  <si>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</si>
  <si>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</si>
  <si>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</si>
  <si>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</si>
  <si>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</si>
  <si>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</si>
  <si>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</si>
  <si>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</si>
  <si>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</si>
  <si>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</si>
  <si>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</si>
  <si>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</si>
  <si>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</si>
  <si>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</si>
  <si>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</si>
  <si>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</si>
  <si>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</si>
  <si>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</si>
  <si>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</si>
  <si>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</si>
  <si>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</si>
  <si>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</si>
  <si>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</si>
  <si>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</si>
  <si>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</si>
  <si>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</si>
  <si>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</si>
  <si>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</si>
  <si>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</si>
  <si>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</si>
  <si>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</si>
  <si>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</si>
  <si>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</si>
  <si>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</si>
  <si>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</si>
  <si>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</si>
  <si>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</si>
  <si>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</si>
  <si>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</si>
  <si>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</si>
  <si>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</si>
  <si>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</si>
  <si>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</si>
  <si>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</si>
  <si>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</si>
  <si>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</si>
  <si>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</si>
  <si>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</si>
  <si>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</si>
  <si>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</si>
  <si>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</si>
  <si>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</si>
  <si>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</si>
  <si>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</si>
  <si>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</si>
  <si>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</si>
  <si>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</si>
  <si>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</si>
  <si>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</si>
  <si>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</si>
  <si>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</si>
  <si>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</si>
  <si>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</si>
  <si>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</si>
  <si>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</si>
  <si>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</si>
  <si>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</si>
  <si>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</si>
  <si>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</si>
  <si>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</si>
  <si>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</si>
  <si>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</si>
  <si>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</si>
  <si>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</si>
  <si>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</si>
  <si>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</si>
  <si>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</si>
  <si>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</si>
  <si>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</si>
  <si>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</si>
  <si>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</si>
  <si>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</si>
  <si>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</si>
  <si>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</si>
  <si>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</si>
  <si>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</si>
  <si>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</si>
  <si>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</si>
  <si>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</si>
  <si>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</si>
  <si>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</si>
  <si>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</si>
  <si>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</si>
  <si>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</si>
  <si>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</si>
  <si>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</si>
  <si>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</si>
  <si>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</si>
  <si>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</si>
  <si>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</si>
  <si>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</si>
  <si>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</si>
  <si>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</si>
  <si>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</si>
  <si>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</si>
  <si>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</si>
  <si>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</si>
  <si>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</si>
  <si>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</si>
  <si>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</si>
  <si>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</si>
  <si>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</si>
  <si>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</si>
  <si>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</si>
  <si>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</si>
  <si>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</si>
  <si>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</si>
  <si>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</si>
  <si>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</si>
  <si>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</si>
  <si>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</si>
  <si>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</si>
  <si>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</si>
  <si>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</si>
  <si>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</si>
  <si>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</si>
  <si>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</si>
  <si>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</si>
  <si>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</si>
  <si>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</si>
  <si>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</si>
  <si>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</si>
  <si>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</si>
  <si>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</si>
  <si>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</si>
  <si>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</si>
  <si>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</si>
  <si>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</si>
  <si>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</si>
  <si>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</si>
  <si>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</si>
  <si>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</si>
  <si>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</si>
  <si>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</si>
  <si>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</si>
  <si>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</si>
  <si>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</si>
  <si>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</si>
  <si>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</si>
  <si>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</si>
  <si>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</si>
  <si>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</si>
  <si>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</si>
  <si>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</si>
  <si>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</si>
  <si>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</si>
  <si>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</si>
  <si>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</si>
  <si>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</si>
  <si>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</si>
  <si>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</si>
  <si>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</si>
  <si>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</si>
  <si>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</si>
  <si>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</si>
  <si>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</si>
  <si>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</si>
  <si>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</si>
  <si>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</si>
  <si>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</si>
  <si>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</si>
  <si>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</si>
  <si>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</si>
  <si>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</si>
  <si>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</si>
  <si>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</si>
  <si>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</si>
  <si>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</si>
  <si>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</si>
  <si>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</si>
  <si>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</si>
  <si>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</si>
  <si>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</si>
  <si>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</si>
  <si>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</si>
  <si>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</si>
  <si>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</si>
  <si>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</si>
  <si>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</si>
  <si>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</si>
  <si>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</si>
  <si>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</si>
  <si>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</si>
  <si>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</si>
  <si>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</si>
  <si>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</si>
  <si>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</si>
  <si>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</si>
  <si>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</si>
  <si>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</si>
  <si>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</si>
  <si>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</si>
  <si>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</si>
  <si>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</si>
  <si>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</si>
  <si>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</si>
  <si>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</si>
  <si>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</si>
  <si>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</si>
  <si>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</si>
  <si>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</si>
  <si>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</si>
  <si>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</si>
  <si>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</si>
  <si>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</si>
  <si>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</si>
  <si>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</si>
  <si>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</si>
  <si>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</si>
  <si>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</si>
  <si>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</si>
  <si>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</si>
  <si>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</si>
  <si>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</si>
  <si>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</si>
  <si>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</si>
  <si>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</si>
  <si>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</si>
  <si>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</si>
  <si>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</si>
  <si>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</si>
  <si>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</si>
  <si>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</si>
  <si>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</si>
  <si>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</si>
  <si>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</si>
  <si>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</si>
  <si>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</si>
  <si>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</si>
  <si>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</si>
  <si>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</si>
  <si>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</si>
  <si>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</si>
  <si>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</si>
  <si>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</si>
  <si>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</si>
  <si>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</si>
  <si>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</si>
  <si>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</si>
  <si>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</si>
  <si>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</si>
  <si>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</si>
  <si>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</si>
  <si>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</si>
  <si>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</si>
  <si>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</si>
  <si>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</si>
  <si>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</si>
  <si>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</si>
  <si>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</si>
  <si>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</si>
  <si>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</si>
  <si>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</si>
  <si>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</si>
  <si>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</si>
  <si>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</si>
  <si>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</si>
  <si>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</si>
  <si>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</si>
  <si>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</si>
  <si>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</si>
  <si>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</si>
  <si>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</si>
  <si>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</si>
  <si>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</si>
  <si>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</si>
  <si>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</si>
  <si>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</si>
  <si>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</si>
  <si>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</si>
  <si>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</si>
  <si>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</si>
  <si>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</si>
  <si>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</si>
  <si>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</si>
  <si>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</si>
  <si>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</si>
  <si>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</si>
  <si>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</si>
  <si>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</si>
  <si>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</si>
  <si>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</si>
  <si>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</si>
  <si>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</si>
  <si>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</si>
  <si>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</si>
  <si>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</si>
  <si>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</si>
  <si>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</si>
  <si>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</si>
  <si>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</si>
  <si>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</si>
  <si>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</si>
  <si>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</si>
  <si>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</si>
  <si>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</si>
  <si>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</si>
  <si>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</si>
  <si>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</si>
  <si>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</si>
  <si>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</si>
  <si>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</si>
  <si>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</si>
  <si>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</si>
  <si>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</si>
  <si>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</si>
  <si>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</si>
  <si>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</si>
  <si>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</si>
  <si>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</si>
  <si>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</si>
  <si>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</si>
  <si>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</si>
  <si>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</si>
  <si>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</si>
  <si>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</si>
  <si>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</si>
  <si>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</si>
  <si>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</si>
  <si>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</si>
  <si>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</si>
  <si>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</si>
  <si>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</si>
  <si>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</si>
  <si>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</si>
  <si>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</si>
  <si>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</si>
  <si>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</si>
  <si>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</si>
  <si>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</si>
  <si>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</si>
  <si>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</si>
  <si>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</si>
  <si>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</si>
  <si>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</si>
  <si>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</si>
  <si>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</si>
  <si>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</si>
  <si>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</si>
  <si>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</si>
  <si>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</si>
  <si>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</si>
  <si>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</si>
  <si>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</si>
  <si>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</si>
  <si>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</si>
  <si>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</si>
  <si>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</si>
  <si>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</si>
  <si>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</si>
  <si>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</si>
  <si>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</si>
  <si>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</si>
  <si>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</si>
  <si>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</si>
  <si>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</si>
  <si>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</si>
  <si>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</si>
  <si>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</si>
  <si>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</si>
  <si>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</si>
  <si>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</si>
  <si>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</si>
  <si>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</si>
  <si>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</si>
  <si>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</si>
  <si>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</si>
  <si>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</si>
  <si>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</si>
  <si>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</si>
  <si>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</si>
  <si>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</si>
  <si>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</si>
  <si>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</si>
  <si>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</si>
  <si>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</si>
  <si>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</si>
  <si>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</si>
  <si>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</si>
  <si>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</si>
  <si>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</si>
  <si>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</si>
  <si>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</si>
  <si>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</si>
  <si>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</si>
  <si>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</si>
  <si>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</si>
  <si>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</si>
  <si>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</si>
  <si>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</si>
  <si>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</si>
  <si>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</si>
  <si>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</si>
  <si>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</si>
  <si>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</si>
  <si>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</si>
  <si>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</si>
  <si>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</si>
  <si>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</si>
  <si>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</si>
  <si>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</si>
  <si>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</si>
  <si>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</si>
  <si>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</si>
  <si>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</si>
  <si>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</si>
  <si>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</si>
  <si>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</si>
  <si>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</si>
  <si>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</si>
  <si>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</si>
  <si>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</si>
  <si>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</si>
  <si>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</si>
  <si>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</si>
  <si>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</si>
  <si>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</si>
  <si>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</si>
  <si>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</si>
  <si>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</si>
  <si>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</si>
  <si>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</si>
  <si>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</si>
  <si>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</si>
  <si>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</si>
  <si>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</si>
  <si>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</si>
  <si>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</si>
  <si>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</si>
  <si>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</si>
  <si>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</si>
  <si>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</si>
  <si>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</si>
  <si>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</si>
  <si>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</si>
  <si>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</si>
  <si>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</si>
  <si>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</si>
  <si>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</si>
  <si>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</si>
  <si>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</si>
  <si>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</si>
  <si>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</si>
  <si>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</si>
  <si>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</si>
  <si>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</si>
  <si>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</si>
  <si>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</si>
  <si>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</si>
  <si>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</si>
  <si>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</si>
  <si>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</si>
  <si>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</si>
  <si>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</si>
  <si>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</si>
  <si>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</si>
  <si>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</si>
  <si>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</si>
  <si>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</si>
  <si>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</si>
  <si>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</si>
  <si>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</si>
  <si>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</si>
  <si>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</si>
  <si>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</si>
  <si>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</si>
  <si>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</si>
  <si>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</si>
  <si>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</si>
  <si>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</si>
  <si>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</si>
  <si>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</si>
  <si>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</si>
  <si>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</si>
  <si>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</si>
  <si>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</si>
  <si>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</si>
  <si>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</si>
  <si>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</si>
  <si>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</si>
  <si>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</si>
  <si>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</si>
  <si>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</si>
  <si>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</si>
  <si>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</si>
  <si>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</si>
  <si>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</si>
  <si>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</si>
  <si>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</si>
  <si>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</si>
  <si>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</si>
  <si>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</si>
  <si>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</si>
  <si>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</si>
  <si>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</si>
  <si>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</si>
  <si>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</si>
  <si>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</si>
  <si>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</si>
  <si>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</si>
  <si>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</si>
  <si>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</si>
  <si>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</si>
  <si>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</si>
  <si>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</si>
  <si>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</si>
  <si>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</si>
  <si>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</si>
  <si>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</si>
  <si>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</si>
  <si>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</si>
  <si>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</si>
  <si>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</si>
  <si>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</si>
  <si>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</si>
  <si>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</si>
  <si>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</si>
  <si>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</si>
  <si>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</si>
  <si>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</si>
  <si>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</si>
  <si>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</si>
  <si>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</si>
  <si>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</si>
  <si>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</si>
  <si>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</si>
  <si>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</si>
  <si>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</si>
  <si>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</si>
  <si>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</si>
  <si>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</si>
  <si>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</si>
  <si>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</si>
  <si>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</si>
  <si>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</si>
  <si>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</si>
  <si>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</si>
  <si>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</si>
  <si>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</si>
  <si>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</si>
  <si>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</si>
  <si>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</si>
  <si>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</si>
  <si>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</si>
  <si>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</si>
  <si>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</si>
  <si>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</si>
  <si>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</si>
  <si>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</si>
  <si>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</si>
  <si>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</si>
  <si>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</si>
  <si>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</si>
  <si>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</si>
  <si>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</si>
  <si>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</si>
  <si>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</si>
  <si>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</si>
  <si>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</si>
  <si>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</si>
  <si>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</si>
  <si>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</si>
  <si>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</si>
  <si>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</si>
  <si>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</si>
  <si>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</si>
  <si>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</si>
  <si>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</si>
  <si>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</si>
  <si>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</si>
  <si>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</si>
  <si>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</si>
  <si>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</si>
  <si>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</si>
  <si>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</si>
  <si>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</si>
  <si>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</si>
  <si>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</si>
  <si>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</si>
  <si>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</si>
  <si>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</si>
  <si>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</si>
  <si>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</si>
  <si>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</si>
  <si>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</si>
  <si>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</si>
  <si>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</si>
  <si>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</si>
  <si>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</si>
  <si>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</si>
  <si>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</si>
  <si>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</si>
  <si>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</si>
  <si>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</si>
  <si>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</si>
  <si>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</si>
  <si>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</si>
  <si>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</si>
  <si>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</si>
  <si>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</si>
  <si>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</si>
  <si>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</si>
  <si>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</si>
  <si>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</si>
  <si>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</si>
  <si>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</si>
  <si>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</si>
  <si>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</si>
  <si>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</si>
  <si>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</si>
  <si>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</si>
  <si>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</si>
  <si>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</si>
  <si>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</si>
  <si>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</si>
  <si>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</si>
  <si>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</si>
  <si>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</si>
  <si>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</si>
  <si>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</si>
  <si>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</si>
  <si>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</si>
  <si>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</si>
  <si>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</si>
  <si>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</si>
  <si>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</si>
  <si>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</si>
  <si>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</si>
  <si>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</si>
  <si>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</si>
  <si>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</si>
  <si>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</si>
  <si>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</si>
  <si>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</si>
  <si>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</si>
  <si>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</si>
  <si>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</si>
  <si>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</si>
  <si>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</si>
  <si>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</si>
  <si>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</si>
  <si>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</si>
  <si>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</si>
  <si>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</si>
  <si>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</si>
  <si>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</si>
  <si>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</si>
  <si>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</si>
  <si>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</si>
  <si>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</si>
  <si>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</si>
  <si>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</si>
  <si>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</si>
  <si>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</si>
  <si>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</si>
  <si>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</si>
  <si>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</si>
  <si>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</si>
  <si>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</si>
  <si>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</si>
  <si>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</si>
  <si>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</si>
  <si>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</si>
  <si>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</si>
  <si>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</si>
  <si>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</si>
  <si>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</si>
  <si>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</si>
  <si>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</si>
  <si>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</si>
  <si>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</si>
  <si>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</si>
  <si>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</si>
  <si>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</si>
  <si>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</si>
  <si>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</si>
  <si>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</si>
  <si>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</si>
  <si>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</si>
  <si>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</si>
  <si>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</si>
  <si>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</si>
  <si>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</si>
  <si>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</si>
  <si>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</si>
  <si>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</si>
  <si>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</si>
  <si>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</si>
  <si>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</si>
  <si>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</si>
  <si>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</si>
  <si>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</si>
  <si>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</si>
  <si>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</si>
  <si>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</si>
  <si>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</si>
  <si>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</si>
  <si>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</si>
  <si>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</si>
  <si>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</si>
  <si>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</si>
  <si>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</si>
  <si>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</si>
  <si>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</si>
  <si>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</si>
  <si>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</si>
  <si>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</si>
  <si>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</si>
  <si>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</si>
  <si>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</si>
  <si>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</si>
  <si>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</si>
  <si>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</si>
  <si>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</si>
  <si>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</si>
  <si>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</si>
  <si>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</si>
  <si>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</si>
  <si>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</si>
  <si>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</si>
  <si>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</si>
  <si>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</si>
  <si>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</si>
  <si>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</si>
  <si>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</si>
  <si>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</si>
  <si>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</si>
  <si>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</si>
  <si>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</si>
  <si>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</si>
  <si>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</si>
  <si>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</si>
  <si>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</si>
  <si>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</si>
  <si>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</si>
  <si>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</si>
  <si>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</si>
  <si>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</si>
  <si>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</si>
  <si>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</si>
  <si>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</si>
  <si>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</si>
  <si>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</si>
  <si>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</si>
  <si>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</si>
  <si>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</si>
  <si>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</si>
  <si>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</si>
  <si>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</si>
  <si>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</si>
  <si>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</si>
  <si>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</si>
  <si>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</si>
  <si>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</si>
  <si>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</si>
  <si>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</si>
  <si>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</si>
  <si>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</si>
  <si>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</si>
  <si>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</si>
  <si>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</si>
  <si>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</si>
  <si>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</si>
  <si>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</si>
  <si>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</si>
  <si>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</si>
  <si>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</si>
  <si>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</si>
  <si>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</si>
  <si>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</si>
  <si>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</si>
  <si>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</si>
  <si>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</si>
  <si>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</si>
  <si>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</si>
  <si>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</si>
  <si>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</si>
  <si>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</si>
  <si>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</si>
  <si>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</si>
  <si>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</si>
  <si>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</si>
  <si>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</si>
  <si>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</si>
  <si>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</si>
  <si>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</si>
  <si>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</si>
  <si>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</si>
  <si>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</si>
  <si>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</si>
  <si>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</si>
  <si>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</si>
  <si>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</si>
  <si>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</si>
  <si>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</si>
  <si>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</si>
  <si>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</si>
  <si>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</si>
  <si>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</si>
  <si>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</si>
  <si>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</si>
  <si>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</si>
  <si>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</si>
  <si>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</si>
  <si>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</si>
  <si>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</si>
  <si>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</si>
  <si>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</si>
  <si>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</si>
  <si>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</si>
  <si>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</si>
  <si>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</si>
  <si>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</si>
  <si>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</si>
  <si>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</si>
  <si>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</si>
  <si>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</si>
  <si>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</si>
  <si>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</si>
  <si>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</si>
  <si>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</si>
  <si>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</si>
  <si>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</si>
  <si>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</si>
  <si>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</si>
  <si>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</si>
  <si>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</si>
  <si>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</si>
  <si>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</si>
  <si>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</si>
  <si>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</si>
  <si>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</si>
  <si>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</si>
  <si>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</si>
  <si>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</si>
  <si>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</si>
  <si>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</si>
  <si>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</si>
  <si>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</si>
  <si>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</si>
  <si>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</si>
  <si>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</si>
  <si>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</si>
  <si>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</si>
  <si>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</si>
  <si>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</si>
  <si>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</si>
  <si>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</si>
  <si>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</si>
  <si>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</si>
  <si>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</si>
  <si>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</si>
  <si>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</si>
  <si>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</si>
  <si>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</si>
  <si>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</si>
  <si>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</si>
  <si>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</si>
  <si>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</si>
  <si>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</si>
  <si>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</si>
  <si>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</si>
  <si>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</si>
  <si>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</si>
  <si>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</si>
  <si>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</si>
  <si>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</si>
  <si>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</si>
  <si>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</si>
  <si>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</si>
  <si>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</si>
  <si>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</si>
  <si>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</si>
  <si>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</si>
  <si>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</si>
  <si>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</si>
  <si>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</si>
  <si>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</si>
  <si>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</si>
  <si>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</si>
  <si>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</si>
  <si>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</si>
  <si>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</si>
  <si>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</si>
  <si>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</si>
  <si>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</si>
  <si>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</si>
  <si>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</si>
  <si>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</si>
  <si>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</si>
  <si>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</si>
  <si>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</si>
  <si>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</si>
  <si>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</si>
  <si>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</si>
  <si>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</si>
  <si>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</si>
  <si>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</si>
  <si>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</si>
  <si>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</si>
  <si>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</si>
  <si>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</si>
  <si>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</si>
  <si>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</si>
  <si>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</si>
  <si>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</si>
  <si>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</si>
  <si>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</si>
  <si>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</si>
  <si>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</si>
  <si>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</si>
  <si>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</si>
  <si>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</si>
  <si>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</si>
  <si>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</si>
  <si>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</si>
  <si>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</si>
  <si>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</si>
  <si>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</si>
  <si>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</si>
  <si>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</si>
  <si>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</si>
  <si>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</si>
  <si>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</si>
  <si>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</si>
  <si>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</si>
  <si>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</si>
  <si>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</si>
  <si>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</si>
  <si>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</si>
  <si>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</si>
  <si>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</si>
  <si>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</si>
  <si>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</si>
  <si>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</si>
  <si>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</si>
  <si>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</si>
  <si>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</si>
  <si>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</si>
  <si>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</si>
  <si>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</si>
  <si>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</si>
  <si>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</si>
  <si>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</si>
  <si>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</si>
  <si>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</si>
  <si>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</si>
  <si>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</si>
  <si>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</si>
  <si>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</si>
  <si>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</si>
  <si>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</si>
  <si>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</si>
  <si>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</si>
  <si>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</si>
  <si>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</si>
  <si>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</si>
  <si>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</si>
  <si>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</si>
  <si>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</si>
  <si>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</si>
  <si>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</si>
  <si>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</si>
  <si>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</si>
  <si>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</si>
  <si>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</si>
  <si>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</si>
  <si>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</si>
  <si>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</si>
  <si>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</si>
  <si>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</si>
  <si>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</si>
  <si>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</si>
  <si>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</si>
  <si>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</si>
  <si>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</si>
  <si>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</si>
  <si>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</si>
  <si>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</si>
  <si>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</si>
  <si>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</si>
  <si>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</si>
  <si>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</si>
  <si>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</si>
  <si>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</si>
  <si>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</si>
  <si>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</si>
  <si>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</si>
  <si>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</si>
  <si>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</si>
  <si>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</si>
  <si>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</si>
  <si>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</si>
  <si>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</si>
  <si>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</si>
  <si>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</si>
  <si>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</si>
  <si>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</si>
  <si>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</si>
  <si>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</si>
  <si>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</si>
  <si>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</si>
  <si>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</si>
  <si>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</si>
  <si>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</si>
  <si>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</si>
  <si>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</si>
  <si>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</si>
  <si>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</si>
  <si>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</si>
  <si>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</si>
  <si>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</si>
  <si>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</si>
  <si>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</si>
  <si>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</si>
  <si>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</si>
  <si>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</si>
  <si>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</si>
  <si>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</si>
  <si>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</si>
  <si>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</si>
  <si>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</si>
  <si>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</si>
  <si>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</si>
  <si>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</si>
  <si>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</si>
  <si>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</si>
  <si>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</si>
  <si>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</si>
  <si>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</si>
  <si>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</si>
  <si>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</si>
  <si>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</si>
  <si>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</si>
  <si>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</si>
  <si>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</si>
  <si>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</si>
  <si>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</si>
  <si>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</si>
  <si>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</si>
  <si>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</si>
  <si>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</si>
  <si>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</si>
  <si>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</si>
  <si>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</si>
  <si>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</si>
  <si>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</si>
  <si>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</si>
  <si>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</si>
  <si>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</si>
  <si>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</si>
  <si>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</si>
  <si>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</si>
  <si>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</si>
  <si>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</si>
  <si>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</si>
  <si>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</si>
  <si>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</si>
  <si>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</si>
  <si>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</si>
  <si>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</si>
  <si>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</si>
  <si>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</si>
  <si>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</si>
  <si>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</si>
  <si>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</si>
  <si>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</si>
  <si>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</si>
  <si>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</si>
  <si>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</si>
  <si>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</si>
  <si>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</si>
  <si>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</si>
  <si>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</si>
  <si>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</si>
  <si>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</si>
  <si>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</si>
  <si>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</si>
  <si>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</si>
  <si>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</si>
  <si>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</si>
  <si>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</si>
  <si>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</si>
  <si>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</si>
  <si>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</si>
  <si>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</si>
  <si>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</si>
  <si>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</si>
  <si>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</si>
  <si>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</si>
  <si>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</si>
  <si>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</si>
  <si>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</si>
  <si>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</si>
  <si>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</si>
  <si>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</si>
  <si>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</si>
  <si>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</si>
  <si>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</si>
  <si>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</si>
  <si>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</si>
  <si>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</si>
  <si>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</si>
  <si>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</si>
  <si>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</si>
  <si>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</si>
  <si>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</si>
  <si>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</si>
  <si>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</si>
  <si>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</si>
  <si>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</si>
  <si>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</si>
  <si>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</si>
  <si>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</si>
  <si>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</si>
  <si>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</si>
  <si>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</si>
  <si>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</si>
  <si>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</si>
  <si>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</si>
  <si>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</si>
  <si>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</si>
  <si>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</si>
  <si>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</si>
  <si>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</si>
  <si>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</si>
  <si>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</si>
  <si>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</si>
  <si>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</si>
  <si>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</si>
  <si>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</si>
  <si>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</si>
  <si>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</si>
  <si>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</si>
  <si>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</si>
  <si>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</si>
  <si>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</si>
  <si>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</si>
  <si>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</si>
  <si>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</si>
  <si>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</si>
  <si>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</si>
  <si>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</si>
  <si>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</si>
  <si>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</si>
  <si>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</si>
  <si>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</si>
  <si>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</si>
  <si>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</si>
  <si>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</si>
  <si>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</si>
  <si>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</si>
  <si>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</si>
  <si>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</si>
  <si>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</si>
  <si>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</si>
  <si>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</si>
  <si>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</si>
  <si>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</si>
  <si>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</si>
  <si>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</si>
  <si>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</si>
  <si>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</si>
  <si>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</si>
  <si>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</si>
  <si>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</si>
  <si>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</si>
  <si>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</si>
  <si>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</si>
  <si>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</si>
  <si>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</si>
  <si>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</si>
  <si>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</si>
  <si>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</si>
  <si>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</si>
  <si>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</si>
  <si>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</si>
  <si>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</si>
  <si>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</si>
  <si>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</si>
  <si>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</si>
  <si>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</si>
  <si>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</si>
  <si>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</si>
  <si>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</si>
  <si>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</si>
  <si>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</si>
  <si>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</si>
  <si>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</si>
  <si>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</si>
  <si>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</si>
  <si>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</si>
  <si>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</si>
  <si>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</si>
  <si>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</si>
  <si>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</si>
  <si>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</si>
  <si>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</si>
  <si>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</si>
  <si>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</si>
  <si>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</si>
  <si>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</si>
  <si>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</si>
  <si>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</si>
  <si>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</si>
  <si>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</si>
  <si>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</si>
  <si>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</si>
  <si>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</si>
  <si>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</si>
  <si>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</si>
  <si>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</si>
  <si>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</si>
  <si>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</si>
  <si>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</si>
  <si>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</si>
  <si>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</si>
  <si>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</si>
  <si>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</si>
  <si>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</si>
  <si>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</si>
  <si>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</si>
  <si>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</si>
  <si>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</si>
  <si>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</si>
  <si>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</si>
  <si>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</si>
  <si>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</si>
  <si>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</si>
  <si>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</si>
  <si>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</si>
  <si>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</si>
  <si>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</si>
  <si>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</si>
  <si>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</si>
  <si>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</si>
  <si>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</si>
  <si>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</si>
  <si>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</si>
  <si>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</si>
  <si>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</si>
  <si>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</si>
  <si>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</si>
  <si>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</si>
  <si>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</si>
  <si>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</si>
  <si>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</si>
  <si>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</si>
  <si>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</si>
  <si>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</si>
  <si>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</si>
  <si>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</si>
  <si>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</si>
  <si>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</si>
  <si>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</si>
  <si>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</si>
  <si>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</si>
  <si>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</si>
  <si>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</si>
  <si>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</si>
  <si>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</si>
  <si>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</si>
  <si>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</si>
  <si>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</si>
  <si>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</si>
  <si>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</si>
  <si>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</si>
  <si>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</si>
  <si>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</si>
  <si>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</si>
  <si>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</si>
  <si>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</si>
  <si>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</si>
  <si>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</si>
  <si>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</si>
  <si>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</si>
  <si>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</si>
  <si>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</si>
  <si>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</si>
  <si>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</si>
  <si>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</si>
  <si>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</si>
  <si>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</si>
  <si>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</si>
  <si>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</si>
  <si>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</si>
  <si>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</si>
  <si>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</si>
  <si>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</si>
  <si>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</si>
  <si>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</si>
  <si>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</si>
  <si>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</si>
  <si>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</si>
  <si>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</si>
  <si>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</si>
  <si>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</si>
  <si>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</si>
  <si>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</si>
  <si>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</si>
  <si>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</si>
  <si>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</si>
  <si>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</si>
  <si>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</si>
  <si>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</si>
  <si>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</si>
  <si>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</si>
  <si>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</si>
  <si>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</si>
  <si>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</si>
  <si>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</si>
  <si>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</si>
  <si>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</si>
  <si>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</si>
  <si>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</si>
  <si>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</si>
  <si>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</si>
  <si>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</si>
  <si>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</si>
  <si>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</si>
  <si>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</si>
  <si>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</si>
  <si>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</si>
  <si>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</si>
  <si>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</si>
  <si>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</si>
  <si>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</si>
  <si>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</si>
  <si>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</si>
  <si>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</si>
  <si>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</si>
  <si>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</si>
  <si>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</si>
  <si>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</si>
  <si>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</si>
  <si>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</si>
  <si>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</si>
  <si>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</si>
  <si>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</si>
  <si>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</si>
  <si>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</si>
  <si>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</si>
  <si>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</si>
  <si>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</si>
  <si>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</si>
  <si>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</si>
  <si>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</si>
  <si>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</si>
  <si>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</si>
  <si>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</si>
  <si>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</si>
  <si>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</si>
  <si>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</si>
  <si>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</si>
  <si>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</si>
  <si>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</si>
  <si>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</si>
  <si>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</si>
  <si>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</si>
  <si>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</si>
  <si>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</si>
  <si>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</si>
  <si>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</si>
  <si>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</si>
  <si>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</si>
  <si>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</si>
  <si>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</si>
  <si>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</si>
  <si>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</si>
  <si>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</si>
  <si>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</si>
  <si>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</si>
  <si>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</si>
  <si>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</si>
  <si>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</si>
  <si>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</si>
  <si>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</si>
  <si>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</si>
  <si>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</si>
  <si>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</si>
  <si>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</si>
  <si>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</si>
  <si>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</si>
  <si>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</si>
  <si>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</si>
  <si>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</si>
  <si>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</si>
  <si>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</si>
  <si>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</si>
  <si>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</si>
  <si>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</si>
  <si>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</si>
  <si>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</si>
  <si>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</si>
  <si>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</si>
  <si>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</si>
  <si>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</si>
  <si>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</si>
  <si>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</si>
  <si>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</si>
  <si>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</si>
  <si>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</si>
  <si>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</si>
  <si>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</si>
  <si>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</si>
  <si>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</si>
  <si>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</si>
  <si>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</si>
  <si>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</si>
  <si>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</si>
  <si>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</si>
  <si>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</si>
  <si>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</si>
  <si>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</si>
  <si>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</si>
  <si>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</si>
  <si>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</si>
  <si>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</si>
  <si>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</si>
  <si>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</si>
  <si>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</si>
  <si>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</si>
  <si>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</si>
  <si>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</si>
  <si>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</si>
  <si>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</si>
  <si>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</si>
  <si>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</si>
  <si>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</si>
  <si>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</si>
  <si>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</si>
  <si>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</si>
  <si>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</si>
  <si>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</si>
  <si>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</si>
  <si>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</si>
  <si>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</si>
  <si>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</si>
  <si>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</si>
  <si>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</si>
  <si>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</si>
  <si>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</si>
  <si>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</si>
  <si>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</si>
  <si>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</si>
  <si>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</si>
  <si>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</si>
  <si>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</si>
  <si>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</si>
  <si>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</si>
  <si>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</si>
  <si>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</si>
  <si>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</si>
  <si>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</si>
  <si>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</si>
  <si>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</si>
  <si>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</si>
  <si>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</si>
  <si>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</si>
  <si>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</si>
  <si>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</si>
  <si>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</si>
  <si>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</si>
  <si>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</si>
  <si>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</si>
  <si>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</si>
  <si>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</si>
  <si>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</si>
  <si>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</si>
  <si>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</si>
  <si>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</si>
  <si>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</si>
  <si>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</si>
  <si>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</si>
  <si>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</si>
  <si>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</si>
  <si>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</si>
  <si>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</si>
  <si>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</si>
  <si>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</si>
  <si>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</si>
  <si>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</si>
  <si>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</si>
  <si>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</si>
  <si>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</si>
  <si>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</si>
  <si>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</si>
  <si>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</si>
  <si>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</si>
  <si>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</si>
  <si>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</si>
  <si>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</si>
  <si>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</si>
  <si>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</si>
  <si>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</si>
  <si>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</si>
  <si>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</si>
  <si>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</si>
  <si>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</si>
  <si>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</si>
  <si>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</si>
  <si>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</si>
  <si>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</si>
  <si>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</si>
  <si>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</si>
  <si>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</si>
  <si>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</si>
  <si>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</si>
  <si>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</si>
  <si>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</si>
  <si>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</si>
  <si>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</si>
  <si>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</si>
  <si>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</si>
  <si>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</si>
  <si>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</si>
  <si>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</si>
  <si>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</si>
  <si>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</si>
  <si>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</si>
  <si>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</si>
  <si>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</si>
  <si>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</si>
  <si>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</si>
  <si>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</si>
  <si>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</si>
  <si>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</si>
  <si>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</si>
  <si>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</si>
  <si>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</si>
  <si>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</si>
  <si>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</si>
  <si>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</si>
  <si>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</si>
  <si>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</si>
  <si>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</si>
  <si>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</si>
  <si>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</si>
  <si>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</si>
  <si>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</si>
  <si>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</si>
  <si>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</si>
  <si>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</si>
  <si>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</si>
  <si>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</si>
  <si>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</si>
  <si>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</si>
  <si>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</si>
  <si>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</si>
  <si>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</si>
  <si>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</si>
  <si>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</si>
  <si>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</si>
  <si>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</si>
  <si>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</si>
  <si>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</si>
  <si>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</si>
  <si>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</si>
  <si>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</si>
  <si>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</si>
  <si>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</si>
  <si>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</si>
  <si>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</si>
  <si>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</si>
  <si>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</si>
  <si>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</si>
  <si>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</si>
  <si>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</si>
  <si>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</si>
  <si>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</si>
  <si>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</si>
  <si>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</si>
  <si>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</si>
  <si>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</si>
  <si>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</si>
  <si>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</si>
  <si>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</si>
  <si>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</si>
  <si>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</si>
  <si>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</si>
  <si>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</si>
  <si>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</si>
  <si>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</si>
  <si>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</si>
  <si>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</si>
  <si>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</si>
  <si>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</si>
  <si>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</si>
  <si>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</si>
  <si>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</si>
  <si>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</si>
  <si>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</si>
  <si>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</si>
  <si>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</si>
  <si>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</si>
  <si>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</si>
  <si>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</si>
  <si>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</si>
  <si>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</si>
  <si>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</si>
  <si>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</si>
  <si>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</si>
  <si>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</si>
  <si>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</si>
  <si>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</si>
  <si>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</si>
  <si>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</si>
  <si>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</si>
  <si>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</si>
  <si>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</si>
  <si>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</si>
  <si>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</si>
  <si>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</si>
  <si>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</si>
  <si>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</si>
  <si>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</si>
  <si>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</si>
  <si>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</si>
  <si>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</si>
  <si>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</si>
  <si>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</si>
  <si>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</si>
  <si>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</si>
  <si>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</si>
  <si>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</si>
  <si>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</si>
  <si>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</si>
  <si>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</si>
  <si>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</si>
  <si>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</si>
  <si>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</si>
  <si>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</si>
  <si>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</si>
  <si>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</si>
  <si>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</si>
  <si>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</si>
  <si>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</si>
  <si>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</si>
  <si>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</si>
  <si>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</si>
  <si>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</si>
  <si>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</si>
  <si>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</si>
  <si>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</si>
  <si>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</si>
  <si>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</si>
  <si>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</si>
  <si>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</si>
  <si>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</si>
  <si>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</si>
  <si>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</si>
  <si>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</si>
  <si>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</si>
  <si>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</si>
  <si>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</si>
  <si>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</si>
  <si>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</si>
  <si>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</si>
  <si>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</si>
  <si>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</si>
  <si>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</si>
  <si>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</si>
  <si>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</si>
  <si>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</si>
  <si>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</si>
  <si>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</si>
  <si>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</si>
  <si>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</si>
  <si>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</si>
  <si>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</si>
  <si>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</si>
  <si>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</si>
  <si>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</si>
  <si>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</si>
  <si>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</si>
  <si>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</si>
  <si>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</si>
  <si>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</si>
  <si>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</si>
  <si>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</si>
  <si>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</si>
  <si>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</si>
  <si>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</si>
  <si>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</si>
  <si>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</si>
  <si>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</si>
  <si>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</si>
  <si>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</si>
  <si>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</si>
  <si>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</si>
  <si>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</si>
  <si>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</si>
  <si>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</si>
  <si>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</si>
  <si>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</si>
  <si>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</si>
  <si>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</si>
  <si>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</si>
  <si>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</si>
  <si>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</si>
  <si>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</si>
  <si>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</si>
  <si>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</si>
  <si>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</si>
  <si>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</si>
  <si>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</si>
  <si>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</si>
  <si>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</si>
  <si>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</si>
  <si>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</si>
  <si>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</si>
  <si>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</si>
  <si>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</si>
  <si>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</si>
  <si>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</si>
  <si>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</si>
  <si>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</si>
  <si>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</si>
  <si>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</si>
  <si>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</si>
  <si>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</si>
  <si>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</si>
  <si>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</si>
  <si>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</si>
  <si>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</si>
  <si>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</si>
  <si>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</si>
  <si>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</si>
  <si>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</si>
  <si>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</si>
  <si>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</si>
  <si>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</si>
  <si>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</si>
  <si>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</si>
  <si>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</si>
  <si>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</si>
  <si>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</si>
  <si>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</si>
  <si>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</si>
  <si>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</si>
  <si>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</si>
  <si>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</si>
  <si>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</si>
  <si>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</si>
  <si>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</si>
  <si>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</si>
  <si>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</si>
  <si>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</si>
  <si>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</si>
  <si>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</si>
  <si>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</si>
  <si>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</si>
  <si>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</si>
  <si>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</si>
  <si>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</si>
  <si>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</si>
  <si>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</si>
  <si>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</si>
  <si>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</si>
  <si>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</si>
  <si>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</si>
  <si>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</si>
  <si>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</si>
  <si>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</si>
  <si>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</si>
  <si>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</si>
  <si>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</si>
  <si>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</si>
  <si>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</si>
  <si>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</si>
  <si>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</si>
  <si>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</si>
  <si>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</si>
  <si>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</si>
  <si>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</si>
  <si>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</si>
  <si>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</si>
  <si>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</si>
  <si>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</si>
  <si>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</si>
  <si>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</si>
  <si>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</si>
  <si>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</si>
  <si>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</si>
  <si>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</si>
  <si>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</si>
  <si>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</si>
  <si>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</si>
  <si>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</si>
  <si>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</si>
  <si>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</si>
  <si>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</si>
  <si>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</si>
  <si>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</si>
  <si>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</si>
  <si>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</si>
  <si>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</si>
  <si>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</si>
  <si>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</si>
  <si>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</si>
  <si>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</si>
  <si>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</si>
  <si>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</si>
  <si>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</si>
  <si>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</si>
  <si>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</si>
  <si>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</si>
  <si>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</si>
  <si>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</si>
  <si>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</si>
  <si>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</si>
  <si>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</si>
  <si>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</si>
  <si>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</si>
  <si>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</si>
  <si>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</si>
  <si>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</si>
  <si>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</si>
  <si>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</si>
  <si>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</si>
  <si>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</si>
  <si>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</si>
  <si>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</si>
  <si>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</si>
  <si>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</si>
  <si>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</si>
  <si>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</si>
  <si>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</si>
  <si>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</si>
  <si>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</si>
  <si>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</si>
  <si>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</si>
  <si>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</si>
  <si>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</si>
  <si>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</si>
  <si>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</si>
  <si>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</si>
  <si>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</si>
  <si>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</si>
  <si>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</si>
  <si>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</si>
  <si>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</si>
  <si>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</si>
  <si>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</si>
  <si>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</si>
  <si>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</si>
  <si>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</si>
  <si>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</si>
  <si>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</si>
  <si>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</si>
  <si>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</si>
  <si>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</si>
  <si>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</si>
  <si>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</si>
  <si>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</si>
  <si>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</si>
  <si>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</si>
  <si>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</si>
  <si>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</si>
  <si>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</si>
  <si>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</si>
  <si>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</si>
  <si>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</si>
  <si>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</si>
  <si>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</si>
  <si>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</si>
  <si>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</si>
  <si>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</si>
  <si>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</si>
  <si>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</si>
  <si>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</si>
  <si>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</si>
  <si>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</si>
  <si>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</si>
  <si>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</si>
  <si>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</si>
  <si>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</si>
  <si>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</si>
  <si>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</si>
  <si>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</si>
  <si>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</si>
  <si>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</si>
  <si>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</si>
  <si>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</si>
  <si>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</si>
  <si>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</si>
  <si>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</si>
  <si>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</si>
  <si>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</si>
  <si>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</si>
  <si>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</si>
  <si>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</si>
  <si>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</si>
  <si>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</si>
  <si>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</si>
  <si>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</si>
  <si>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</si>
  <si>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</si>
  <si>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</si>
  <si>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</si>
  <si>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</si>
  <si>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</si>
  <si>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</si>
  <si>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</si>
  <si>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</si>
  <si>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</si>
  <si>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</si>
  <si>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</si>
  <si>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</si>
  <si>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</si>
  <si>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</si>
  <si>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</si>
  <si>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</si>
  <si>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</si>
  <si>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</si>
  <si>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</si>
  <si>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</si>
  <si>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</si>
  <si>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</si>
  <si>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</si>
  <si>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</si>
  <si>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</si>
  <si>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</si>
  <si>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</si>
  <si>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</si>
  <si>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</si>
  <si>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</si>
  <si>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</si>
  <si>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</si>
  <si>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</si>
  <si>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</si>
  <si>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</si>
  <si>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</si>
  <si>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</si>
  <si>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</si>
  <si>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</si>
  <si>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</si>
  <si>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</si>
  <si>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</si>
  <si>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</si>
  <si>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</si>
  <si>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</si>
  <si>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</si>
  <si>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</si>
  <si>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</si>
  <si>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</si>
  <si>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</si>
  <si>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</si>
  <si>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</si>
  <si>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</si>
  <si>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</si>
  <si>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</si>
  <si>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</si>
  <si>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</si>
  <si>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</si>
  <si>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</si>
  <si>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</si>
  <si>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</si>
  <si>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</si>
  <si>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</si>
  <si>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</si>
  <si>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</si>
  <si>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</si>
  <si>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</si>
  <si>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</si>
  <si>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</si>
  <si>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</si>
  <si>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</si>
  <si>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</si>
  <si>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</si>
  <si>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</si>
  <si>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</si>
  <si>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</si>
  <si>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</si>
  <si>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</si>
  <si>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</si>
  <si>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</si>
  <si>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</si>
  <si>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</si>
  <si>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</si>
  <si>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</si>
  <si>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</si>
  <si>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</si>
  <si>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</si>
  <si>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</si>
  <si>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</si>
  <si>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</si>
  <si>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</si>
  <si>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</si>
  <si>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</si>
  <si>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</si>
  <si>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</si>
  <si>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</si>
  <si>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</si>
  <si>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</si>
  <si>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</si>
  <si>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</si>
  <si>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</si>
  <si>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</si>
  <si>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</si>
  <si>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</si>
  <si>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</si>
  <si>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</si>
  <si>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</si>
  <si>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</si>
  <si>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</si>
  <si>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</si>
  <si>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</si>
  <si>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</si>
  <si>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</si>
  <si>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</si>
  <si>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</si>
  <si>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</si>
  <si>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</si>
  <si>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</si>
  <si>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</si>
  <si>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</si>
  <si>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</si>
  <si>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</si>
  <si>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</si>
  <si>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</si>
  <si>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</si>
  <si>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</si>
  <si>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</si>
  <si>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</si>
  <si>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</si>
  <si>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</si>
  <si>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</si>
  <si>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</si>
  <si>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</si>
  <si>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</si>
  <si>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</si>
  <si>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</si>
  <si>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</si>
  <si>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</si>
  <si>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</si>
  <si>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</si>
  <si>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</si>
  <si>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</si>
  <si>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</si>
  <si>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</si>
  <si>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</si>
  <si>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</si>
  <si>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</si>
  <si>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</si>
  <si>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</si>
  <si>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</si>
  <si>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</si>
  <si>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</si>
  <si>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</si>
  <si>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</si>
  <si>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</si>
  <si>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</si>
  <si>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</si>
  <si>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</si>
  <si>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</si>
  <si>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</si>
  <si>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</si>
  <si>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</si>
  <si>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</si>
  <si>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</si>
  <si>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</si>
  <si>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</si>
  <si>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</si>
  <si>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</si>
  <si>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</si>
  <si>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</si>
  <si>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</si>
  <si>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</si>
  <si>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</si>
  <si>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</si>
  <si>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</si>
  <si>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</si>
  <si>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</si>
  <si>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</si>
  <si>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</si>
  <si>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</si>
  <si>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</si>
  <si>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</si>
  <si>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</si>
  <si>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</si>
  <si>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</si>
  <si>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</si>
  <si>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</si>
  <si>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</si>
  <si>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</si>
  <si>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</si>
  <si>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</si>
  <si>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</si>
  <si>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</si>
  <si>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</si>
  <si>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</si>
  <si>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</si>
  <si>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</si>
  <si>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</si>
  <si>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</si>
  <si>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</si>
  <si>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</si>
  <si>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</si>
  <si>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</si>
  <si>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</si>
  <si>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</si>
  <si>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</si>
  <si>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</si>
  <si>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</si>
  <si>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</si>
  <si>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</si>
  <si>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</si>
  <si>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</si>
  <si>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</si>
  <si>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</si>
  <si>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</si>
  <si>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</si>
  <si>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</si>
  <si>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</si>
  <si>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</si>
  <si>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</si>
  <si>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</si>
  <si>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</si>
  <si>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</si>
  <si>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</si>
  <si>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</si>
  <si>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</si>
  <si>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</si>
  <si>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</si>
  <si>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</si>
  <si>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</si>
  <si>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</si>
  <si>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</si>
  <si>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</si>
  <si>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</si>
  <si>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</si>
  <si>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</si>
  <si>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</si>
  <si>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</si>
  <si>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</si>
  <si>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</si>
  <si>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</si>
  <si>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</si>
  <si>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</si>
  <si>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</si>
  <si>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</si>
  <si>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</si>
  <si>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</si>
  <si>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</si>
  <si>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</si>
  <si>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</si>
  <si>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</si>
  <si>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</si>
  <si>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</si>
  <si>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</si>
  <si>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</si>
  <si>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</si>
  <si>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</si>
  <si>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</si>
  <si>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</si>
  <si>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</si>
  <si>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</si>
  <si>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</si>
  <si>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</si>
  <si>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</si>
  <si>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</si>
  <si>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</si>
  <si>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</si>
  <si>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</si>
  <si>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</si>
  <si>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</si>
  <si>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</si>
  <si>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</si>
  <si>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</si>
  <si>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</si>
  <si>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</si>
  <si>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</si>
  <si>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</si>
  <si>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</si>
  <si>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</si>
  <si>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</si>
  <si>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</si>
  <si>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</si>
  <si>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</si>
  <si>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</si>
  <si>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</si>
  <si>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</si>
  <si>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</si>
  <si>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</si>
  <si>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</si>
  <si>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</si>
  <si>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</si>
  <si>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</si>
  <si>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</si>
  <si>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</si>
  <si>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</si>
  <si>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</si>
  <si>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</si>
  <si>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</si>
  <si>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</si>
  <si>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</si>
  <si>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</si>
  <si>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</si>
  <si>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</si>
  <si>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</si>
  <si>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</si>
  <si>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</si>
  <si>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</si>
  <si>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</si>
  <si>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</si>
  <si>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</si>
  <si>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</si>
  <si>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</si>
  <si>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</si>
  <si>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</si>
  <si>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</si>
  <si>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</si>
  <si>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</si>
  <si>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</si>
  <si>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</si>
  <si>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</si>
  <si>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</si>
  <si>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</si>
  <si>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</si>
  <si>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</si>
  <si>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</si>
  <si>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</si>
  <si>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</si>
  <si>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</si>
  <si>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</si>
  <si>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</si>
  <si>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</si>
  <si>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</si>
  <si>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</si>
  <si>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</si>
  <si>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</si>
  <si>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</si>
  <si>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</si>
  <si>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</si>
  <si>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</si>
  <si>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</si>
  <si>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</si>
  <si>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</si>
  <si>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</si>
  <si>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</si>
  <si>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</si>
  <si>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</si>
  <si>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</si>
  <si>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</si>
  <si>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</si>
  <si>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</si>
  <si>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</si>
  <si>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</si>
  <si>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</si>
  <si>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</si>
  <si>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</si>
  <si>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</si>
  <si>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</si>
  <si>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</si>
  <si>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</si>
  <si>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</si>
  <si>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</si>
  <si>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</si>
  <si>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</si>
  <si>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</si>
  <si>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</si>
  <si>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</si>
  <si>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</si>
  <si>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</si>
  <si>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</si>
  <si>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</si>
  <si>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</si>
  <si>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</si>
  <si>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</si>
  <si>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</si>
  <si>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</si>
  <si>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</si>
  <si>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</si>
  <si>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</si>
  <si>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</si>
  <si>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</si>
  <si>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</si>
  <si>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</si>
  <si>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</si>
  <si>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</si>
  <si>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</si>
  <si>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</si>
  <si>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</si>
  <si>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</si>
  <si>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</si>
  <si>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</si>
  <si>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</si>
  <si>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</si>
  <si>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</si>
  <si>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</si>
  <si>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</si>
  <si>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</si>
  <si>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</si>
  <si>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</si>
  <si>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</si>
  <si>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</si>
  <si>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</si>
  <si>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</si>
  <si>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</si>
  <si>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</si>
  <si>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</si>
  <si>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</si>
  <si>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</si>
  <si>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</si>
  <si>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</si>
  <si>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</si>
  <si>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</si>
  <si>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</si>
  <si>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</si>
  <si>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</si>
  <si>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</si>
  <si>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</si>
  <si>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</si>
  <si>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</si>
  <si>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</si>
  <si>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</si>
  <si>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</si>
  <si>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</si>
  <si>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</si>
  <si>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</si>
  <si>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</si>
  <si>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</si>
  <si>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</si>
  <si>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</si>
  <si>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</si>
  <si>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</si>
  <si>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</si>
  <si>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</si>
  <si>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</si>
  <si>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</si>
  <si>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</si>
  <si>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</si>
  <si>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</si>
  <si>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</si>
  <si>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</si>
  <si>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</si>
  <si>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</si>
  <si>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</si>
  <si>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</si>
  <si>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</si>
  <si>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</si>
  <si>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</si>
  <si>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</si>
  <si>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</si>
  <si>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</si>
  <si>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</si>
  <si>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</si>
  <si>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</si>
  <si>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</si>
  <si>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</si>
  <si>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</si>
  <si>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</si>
  <si>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</si>
  <si>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</si>
  <si>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</si>
  <si>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</si>
  <si>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</si>
  <si>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</si>
  <si>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</si>
  <si>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</si>
  <si>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</si>
  <si>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</si>
  <si>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</si>
  <si>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</si>
  <si>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</si>
  <si>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</si>
  <si>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</si>
  <si>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</si>
  <si>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</si>
  <si>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</si>
  <si>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</si>
  <si>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</si>
  <si>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</si>
  <si>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</si>
  <si>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</si>
  <si>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</si>
  <si>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</si>
  <si>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</si>
  <si>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</si>
  <si>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</si>
  <si>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</si>
  <si>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</si>
  <si>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</si>
  <si>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</si>
  <si>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</si>
  <si>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</si>
  <si>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</si>
  <si>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</si>
  <si>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</si>
  <si>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</si>
  <si>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</si>
  <si>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</si>
  <si>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</si>
  <si>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</si>
  <si>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</si>
  <si>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</si>
  <si>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</si>
  <si>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</si>
  <si>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</si>
  <si>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</si>
  <si>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</si>
  <si>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</si>
  <si>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</si>
  <si>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</si>
  <si>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</si>
  <si>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</si>
  <si>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</si>
  <si>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</si>
  <si>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</si>
  <si>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</si>
  <si>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</si>
  <si>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</si>
  <si>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</si>
  <si>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</si>
  <si>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</si>
  <si>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</si>
  <si>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</si>
  <si>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</si>
  <si>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</si>
  <si>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</si>
  <si>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</si>
  <si>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</si>
  <si>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</si>
  <si>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</si>
  <si>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</si>
  <si>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</si>
  <si>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</si>
  <si>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</si>
  <si>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</si>
  <si>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</si>
  <si>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</si>
  <si>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</si>
  <si>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</si>
  <si>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</si>
  <si>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</si>
  <si>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</si>
  <si>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</si>
  <si>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</si>
  <si>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</si>
  <si>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</si>
  <si>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</si>
  <si>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</si>
  <si>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</si>
  <si>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</si>
  <si>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</si>
  <si>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</si>
  <si>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</si>
  <si>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</si>
  <si>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</si>
  <si>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</si>
  <si>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</si>
  <si>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</si>
  <si>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</si>
  <si>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</si>
  <si>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</si>
  <si>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</si>
  <si>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</si>
  <si>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</si>
  <si>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</si>
  <si>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</si>
  <si>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</si>
  <si>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</si>
  <si>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</si>
  <si>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</si>
  <si>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</si>
  <si>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</si>
  <si>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</si>
  <si>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</si>
  <si>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</si>
  <si>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</si>
  <si>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</si>
  <si>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</si>
  <si>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</si>
  <si>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</si>
  <si>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</si>
  <si>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</si>
  <si>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</si>
  <si>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</si>
  <si>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</si>
  <si>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</si>
  <si>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</si>
  <si>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</si>
  <si>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</si>
  <si>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</si>
  <si>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</si>
  <si>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</si>
  <si>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</si>
  <si>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</si>
  <si>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</si>
  <si>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</si>
  <si>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</si>
  <si>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</si>
  <si>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</si>
  <si>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</si>
  <si>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</si>
  <si>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</si>
  <si>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</si>
  <si>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</si>
  <si>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</si>
  <si>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</si>
  <si>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</si>
  <si>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</si>
  <si>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</si>
  <si>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</si>
  <si>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</si>
  <si>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</si>
  <si>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</si>
  <si>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</si>
  <si>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</si>
  <si>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</si>
  <si>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</si>
  <si>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</si>
  <si>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</si>
  <si>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</si>
  <si>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</si>
  <si>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</si>
  <si>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</si>
  <si>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</si>
  <si>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</si>
  <si>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</si>
  <si>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</si>
  <si>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</si>
  <si>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</si>
  <si>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</si>
  <si>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</si>
  <si>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</si>
  <si>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</si>
  <si>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</si>
  <si>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</si>
  <si>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</si>
  <si>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</si>
  <si>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</si>
  <si>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</si>
  <si>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</si>
  <si>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</si>
  <si>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</si>
  <si>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</si>
  <si>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</si>
  <si>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</si>
  <si>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</si>
  <si>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</si>
  <si>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</si>
  <si>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</si>
  <si>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</si>
  <si>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</si>
  <si>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</si>
  <si>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</si>
  <si>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</si>
  <si>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</si>
  <si>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</si>
  <si>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</si>
  <si>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</si>
  <si>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</si>
  <si>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</si>
  <si>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</si>
  <si>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</si>
  <si>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</si>
  <si>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</si>
  <si>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</si>
  <si>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</si>
  <si>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</si>
  <si>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</si>
  <si>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</si>
  <si>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</si>
  <si>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</si>
  <si>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</si>
  <si>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</si>
  <si>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</si>
  <si>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</si>
  <si>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</si>
  <si>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</si>
  <si>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</si>
  <si>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</si>
  <si>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</si>
  <si>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</si>
  <si>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</si>
  <si>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</si>
  <si>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</si>
  <si>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</si>
  <si>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</si>
  <si>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</si>
  <si>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</si>
  <si>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</si>
  <si>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</si>
  <si>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</si>
  <si>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</si>
  <si>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</si>
  <si>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</si>
  <si>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</si>
  <si>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</si>
  <si>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</si>
  <si>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</si>
  <si>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</si>
  <si>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</si>
  <si>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</si>
  <si>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</si>
  <si>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</si>
  <si>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</si>
  <si>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</si>
  <si>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</si>
  <si>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</si>
  <si>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</si>
  <si>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</si>
  <si>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</si>
  <si>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</si>
  <si>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</si>
  <si>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</si>
  <si>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</si>
  <si>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</si>
  <si>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</si>
  <si>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</si>
  <si>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</si>
  <si>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</si>
  <si>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</si>
  <si>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</si>
  <si>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</si>
  <si>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</si>
  <si>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</si>
  <si>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</si>
  <si>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</si>
  <si>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</si>
  <si>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</si>
  <si>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</si>
  <si>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</si>
  <si>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</si>
  <si>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</si>
  <si>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</si>
  <si>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</si>
  <si>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</si>
  <si>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</si>
  <si>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</si>
  <si>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</si>
  <si>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</si>
  <si>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</si>
  <si>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</si>
  <si>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</si>
  <si>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</si>
  <si>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</si>
  <si>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</si>
  <si>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</si>
  <si>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</si>
  <si>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</si>
  <si>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</si>
  <si>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</si>
  <si>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</si>
  <si>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</si>
  <si>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</si>
  <si>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</si>
  <si>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</si>
  <si>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</si>
  <si>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</si>
  <si>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</si>
  <si>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</si>
  <si>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</si>
  <si>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</si>
  <si>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</si>
  <si>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</si>
  <si>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</si>
  <si>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</si>
  <si>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</si>
  <si>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</si>
  <si>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</si>
  <si>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</si>
  <si>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</si>
  <si>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</si>
  <si>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</si>
  <si>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</si>
  <si>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</si>
  <si>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</si>
  <si>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</si>
  <si>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</si>
  <si>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</si>
  <si>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</si>
  <si>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</si>
  <si>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</si>
  <si>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</si>
  <si>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</si>
  <si>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</si>
  <si>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</si>
  <si>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</si>
  <si>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</si>
  <si>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</si>
  <si>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</si>
  <si>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</si>
  <si>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</si>
  <si>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</si>
  <si>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</si>
  <si>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</si>
  <si>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</si>
  <si>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</si>
  <si>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</si>
  <si>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</si>
  <si>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</si>
  <si>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</si>
  <si>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</si>
  <si>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</si>
  <si>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</si>
  <si>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</si>
  <si>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</si>
  <si>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</si>
  <si>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</si>
  <si>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</si>
  <si>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</si>
  <si>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</si>
  <si>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</si>
  <si>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</si>
  <si>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</si>
  <si>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</si>
  <si>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</si>
  <si>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</si>
  <si>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</si>
  <si>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</si>
  <si>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</si>
  <si>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</si>
  <si>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</si>
  <si>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</si>
  <si>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</si>
  <si>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</si>
  <si>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</si>
  <si>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</si>
  <si>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</si>
  <si>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</si>
  <si>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</si>
  <si>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</si>
  <si>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</si>
  <si>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</si>
  <si>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</si>
  <si>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</si>
  <si>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</si>
  <si>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</si>
  <si>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</si>
  <si>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</si>
  <si>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</si>
  <si>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</si>
  <si>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</si>
  <si>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</si>
  <si>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</si>
  <si>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</si>
  <si>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</si>
  <si>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</si>
  <si>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</si>
  <si>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</si>
  <si>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</si>
  <si>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</si>
  <si>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</si>
  <si>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</si>
  <si>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</si>
  <si>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</si>
  <si>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</si>
  <si>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</si>
  <si>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</si>
  <si>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</si>
  <si>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</si>
  <si>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</si>
  <si>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</si>
  <si>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</si>
  <si>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</si>
  <si>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</si>
  <si>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</si>
  <si>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</si>
  <si>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</si>
  <si>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</si>
  <si>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</si>
  <si>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</si>
  <si>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</si>
  <si>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</si>
  <si>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</si>
  <si>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</si>
  <si>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</si>
  <si>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</si>
  <si>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</si>
  <si>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</si>
  <si>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</si>
  <si>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</si>
  <si>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</si>
  <si>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</si>
  <si>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</si>
  <si>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</si>
  <si>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</si>
  <si>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</si>
  <si>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</si>
  <si>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</si>
  <si>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</si>
  <si>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</si>
  <si>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</si>
  <si>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</si>
  <si>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</si>
  <si>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</si>
  <si>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</si>
  <si>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</si>
  <si>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</si>
  <si>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</si>
  <si>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</si>
  <si>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</si>
  <si>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</si>
  <si>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</si>
  <si>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</si>
  <si>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</si>
  <si>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</si>
  <si>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</si>
  <si>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</si>
  <si>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</si>
  <si>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</si>
  <si>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</si>
  <si>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</si>
  <si>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</si>
  <si>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</si>
  <si>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</si>
  <si>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</si>
  <si>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</si>
  <si>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</si>
  <si>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</si>
  <si>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</si>
  <si>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</si>
  <si>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</si>
  <si>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</si>
  <si>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</si>
  <si>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</si>
  <si>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</si>
  <si>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</si>
  <si>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</si>
  <si>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</si>
  <si>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</si>
  <si>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</si>
  <si>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</si>
  <si>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</si>
  <si>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</si>
  <si>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</si>
  <si>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</si>
  <si>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</si>
  <si>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</si>
  <si>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</si>
  <si>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</si>
  <si>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</si>
  <si>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</si>
  <si>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</si>
  <si>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</si>
  <si>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</si>
  <si>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</si>
  <si>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</si>
  <si>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</si>
  <si>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</si>
  <si>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</si>
  <si>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</si>
  <si>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</si>
  <si>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</si>
  <si>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</si>
  <si>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</si>
  <si>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</si>
  <si>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</si>
  <si>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</si>
  <si>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</si>
  <si>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</si>
  <si>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</si>
  <si>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</si>
  <si>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</si>
  <si>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</si>
  <si>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</si>
  <si>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</si>
  <si>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</si>
  <si>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</si>
  <si>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</si>
  <si>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</si>
  <si>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</si>
  <si>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</si>
  <si>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</si>
  <si>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</si>
  <si>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</si>
  <si>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</si>
  <si>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</si>
  <si>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</si>
  <si>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</si>
  <si>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</si>
  <si>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</si>
  <si>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</si>
  <si>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</si>
  <si>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</si>
  <si>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</si>
  <si>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</si>
  <si>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</si>
  <si>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</si>
  <si>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</si>
  <si>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</si>
  <si>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</si>
  <si>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</si>
  <si>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</si>
  <si>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</si>
  <si>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</si>
  <si>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</si>
  <si>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</si>
  <si>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</si>
  <si>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</si>
  <si>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</si>
  <si>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</si>
  <si>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</si>
  <si>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</si>
  <si>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</si>
  <si>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</si>
  <si>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</si>
  <si>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</si>
  <si>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</si>
  <si>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</si>
  <si>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</si>
  <si>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</si>
  <si>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</si>
  <si>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</si>
  <si>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</si>
  <si>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</si>
  <si>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</si>
  <si>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</si>
  <si>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</si>
  <si>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</si>
  <si>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</si>
  <si>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</si>
  <si>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</si>
  <si>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</si>
  <si>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</si>
  <si>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</si>
  <si>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</si>
  <si>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</si>
  <si>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</si>
  <si>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</si>
  <si>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</si>
  <si>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</si>
  <si>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</si>
  <si>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</si>
  <si>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</si>
  <si>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</si>
  <si>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</si>
  <si>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</si>
  <si>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</si>
  <si>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</si>
  <si>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</si>
  <si>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</si>
  <si>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</si>
  <si>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</si>
  <si>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</si>
  <si>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</si>
  <si>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</si>
  <si>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</si>
  <si>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</si>
  <si>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</si>
  <si>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</si>
  <si>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</si>
  <si>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</si>
  <si>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</si>
  <si>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</si>
  <si>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</si>
  <si>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</si>
  <si>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</si>
  <si>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</si>
  <si>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</si>
  <si>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</si>
  <si>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</si>
  <si>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</si>
  <si>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</si>
  <si>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</si>
  <si>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</si>
  <si>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</si>
  <si>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</si>
  <si>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</si>
  <si>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</si>
  <si>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</si>
  <si>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</si>
  <si>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</si>
  <si>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</si>
  <si>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</si>
  <si>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</si>
  <si>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</si>
  <si>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</si>
  <si>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</si>
  <si>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</si>
  <si>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</si>
  <si>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</si>
  <si>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</si>
  <si>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</si>
  <si>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</si>
  <si>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</si>
  <si>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</si>
  <si>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</si>
  <si>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</si>
  <si>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</si>
  <si>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</si>
  <si>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</si>
  <si>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</si>
  <si>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</si>
  <si>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</si>
  <si>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</si>
  <si>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</si>
  <si>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</si>
  <si>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</si>
  <si>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</si>
  <si>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</si>
  <si>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</si>
  <si>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</si>
  <si>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</si>
  <si>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</si>
  <si>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</si>
  <si>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</si>
  <si>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</si>
  <si>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</si>
  <si>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</si>
  <si>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</si>
  <si>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</si>
  <si>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</si>
  <si>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</si>
  <si>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</si>
  <si>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</si>
  <si>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</si>
  <si>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</si>
  <si>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</si>
  <si>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</si>
  <si>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</si>
  <si>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</si>
  <si>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</si>
  <si>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</si>
  <si>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</si>
  <si>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</si>
  <si>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</si>
  <si>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</si>
  <si>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</si>
  <si>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</si>
  <si>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</si>
  <si>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</si>
  <si>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</si>
  <si>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</si>
  <si>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</si>
  <si>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</si>
  <si>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</si>
  <si>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</si>
  <si>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</si>
  <si>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</si>
  <si>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</si>
  <si>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</si>
  <si>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</si>
  <si>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</si>
  <si>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</si>
  <si>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</si>
  <si>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</si>
  <si>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</si>
  <si>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</si>
  <si>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</si>
  <si>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</si>
  <si>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</si>
  <si>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</si>
  <si>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</si>
  <si>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</si>
  <si>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</si>
  <si>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</si>
  <si>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</si>
  <si>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</si>
  <si>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</si>
  <si>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</si>
  <si>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</si>
  <si>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</si>
  <si>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</si>
  <si>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</si>
  <si>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</si>
  <si>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</si>
  <si>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</si>
  <si>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</si>
  <si>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</si>
  <si>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</si>
  <si>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</si>
  <si>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</si>
  <si>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</si>
  <si>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</si>
  <si>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</si>
  <si>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</si>
  <si>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</si>
  <si>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</si>
  <si>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</si>
  <si>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</si>
  <si>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</si>
  <si>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</si>
  <si>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</si>
  <si>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</si>
  <si>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</si>
  <si>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</si>
  <si>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</si>
  <si>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</si>
  <si>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</si>
  <si>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</si>
  <si>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</si>
  <si>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</si>
  <si>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</si>
  <si>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</si>
  <si>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</si>
  <si>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</si>
  <si>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</si>
  <si>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</si>
  <si>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</si>
  <si>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</si>
  <si>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</si>
  <si>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</si>
  <si>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</si>
  <si>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</si>
  <si>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</si>
  <si>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</si>
  <si>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</si>
  <si>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</si>
  <si>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</si>
  <si>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</si>
  <si>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</si>
  <si>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</si>
  <si>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</si>
  <si>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</si>
  <si>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</si>
  <si>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</si>
  <si>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</si>
  <si>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</si>
  <si>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</si>
  <si>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</si>
  <si>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</si>
  <si>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</si>
  <si>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</si>
  <si>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</si>
  <si>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</si>
  <si>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</si>
  <si>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</si>
  <si>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</si>
  <si>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</si>
  <si>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</si>
  <si>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</si>
  <si>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</si>
  <si>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</si>
  <si>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</si>
  <si>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</si>
  <si>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</si>
  <si>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</si>
  <si>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</si>
  <si>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</si>
  <si>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</si>
  <si>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</si>
  <si>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</si>
  <si>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</si>
  <si>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</si>
  <si>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</si>
  <si>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</si>
  <si>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</si>
  <si>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</si>
  <si>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</si>
  <si>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</si>
  <si>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</si>
  <si>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</si>
  <si>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</si>
  <si>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</si>
  <si>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</si>
  <si>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</si>
  <si>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</si>
  <si>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</si>
  <si>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</si>
  <si>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</si>
  <si>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</si>
  <si>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</si>
  <si>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</si>
  <si>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</si>
  <si>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</si>
  <si>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</si>
  <si>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</si>
  <si>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</si>
  <si>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</si>
  <si>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</si>
  <si>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</si>
  <si>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</si>
  <si>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</si>
  <si>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</si>
  <si>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</si>
  <si>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</si>
  <si>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</si>
  <si>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</si>
  <si>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</si>
  <si>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</si>
  <si>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</si>
  <si>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</si>
  <si>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</si>
  <si>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</si>
  <si>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</si>
  <si>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</si>
  <si>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</si>
  <si>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</si>
  <si>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</si>
  <si>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</si>
  <si>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</si>
  <si>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</si>
  <si>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</si>
  <si>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</si>
  <si>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</si>
  <si>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</si>
  <si>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</si>
  <si>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</si>
  <si>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</si>
  <si>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</si>
  <si>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</si>
  <si>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</si>
  <si>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</si>
  <si>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</si>
  <si>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</si>
  <si>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</si>
  <si>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</si>
  <si>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</si>
  <si>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</si>
  <si>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</si>
  <si>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</si>
  <si>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</si>
  <si>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</si>
  <si>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</si>
  <si>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</si>
  <si>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</si>
  <si>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</si>
  <si>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</si>
  <si>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</si>
  <si>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</si>
  <si>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</si>
  <si>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</si>
  <si>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</si>
  <si>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</si>
  <si>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</si>
  <si>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</si>
  <si>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</si>
  <si>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</si>
  <si>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</si>
  <si>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</si>
  <si>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</si>
  <si>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</si>
  <si>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</si>
  <si>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</si>
  <si>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</si>
  <si>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</si>
  <si>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</si>
  <si>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</si>
  <si>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</si>
  <si>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</si>
  <si>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</si>
  <si>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</si>
  <si>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</si>
  <si>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</si>
  <si>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</si>
  <si>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</si>
  <si>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</si>
  <si>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</si>
  <si>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</si>
  <si>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</si>
  <si>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</si>
  <si>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</si>
  <si>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</si>
  <si>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</si>
  <si>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</si>
  <si>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</si>
  <si>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</si>
  <si>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</si>
  <si>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</si>
  <si>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</si>
  <si>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</si>
  <si>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</si>
  <si>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</si>
  <si>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</si>
  <si>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</si>
  <si>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</si>
  <si>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</si>
  <si>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</si>
  <si>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</si>
  <si>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</si>
  <si>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</si>
  <si>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</si>
  <si>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</si>
  <si>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</si>
  <si>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</si>
  <si>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</si>
  <si>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</si>
  <si>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</si>
  <si>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</si>
  <si>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</si>
  <si>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</si>
  <si>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</si>
  <si>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</si>
  <si>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</si>
  <si>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</si>
  <si>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</si>
  <si>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</si>
  <si>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</si>
  <si>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</si>
  <si>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</si>
  <si>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</si>
  <si>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</si>
  <si>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</si>
  <si>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</si>
  <si>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</si>
  <si>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</si>
  <si>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</si>
  <si>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</si>
  <si>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</si>
  <si>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</si>
  <si>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</si>
  <si>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</si>
  <si>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</si>
  <si>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</si>
  <si>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</si>
  <si>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</si>
  <si>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</si>
  <si>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</si>
  <si>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</si>
  <si>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</si>
  <si>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</si>
  <si>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</si>
  <si>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</si>
  <si>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</si>
  <si>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</si>
  <si>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</si>
  <si>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</si>
  <si>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</si>
  <si>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</si>
  <si>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</si>
  <si>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</si>
  <si>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</si>
  <si>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</si>
  <si>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</si>
  <si>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</si>
  <si>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</si>
  <si>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</si>
  <si>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</si>
  <si>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</si>
  <si>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</si>
  <si>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</si>
  <si>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</si>
  <si>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</si>
  <si>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</si>
  <si>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</si>
  <si>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</si>
  <si>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</si>
  <si>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</si>
  <si>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</si>
  <si>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</si>
  <si>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</si>
  <si>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</si>
  <si>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</si>
  <si>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</si>
  <si>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</si>
  <si>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</si>
  <si>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</si>
  <si>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</si>
  <si>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</si>
  <si>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</si>
  <si>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</si>
  <si>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</si>
  <si>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</si>
  <si>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</si>
  <si>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</si>
  <si>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</si>
  <si>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</si>
  <si>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</si>
  <si>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</si>
  <si>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</si>
  <si>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</si>
  <si>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</si>
  <si>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</si>
  <si>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</si>
  <si>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</si>
  <si>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</si>
  <si>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</si>
  <si>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</si>
  <si>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</si>
  <si>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</si>
  <si>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</si>
  <si>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</si>
  <si>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</si>
  <si>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</si>
  <si>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</si>
  <si>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</si>
  <si>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</si>
  <si>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</si>
  <si>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</si>
  <si>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</si>
  <si>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</si>
  <si>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</si>
  <si>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</si>
  <si>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</si>
  <si>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</si>
  <si>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</si>
  <si>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</si>
  <si>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</si>
  <si>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</si>
  <si>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</si>
  <si>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</si>
  <si>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</si>
  <si>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</si>
  <si>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</si>
  <si>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</si>
  <si>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</si>
  <si>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</si>
  <si>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</si>
  <si>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</si>
  <si>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</si>
  <si>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</si>
  <si>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</si>
  <si>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</si>
  <si>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</si>
  <si>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</si>
  <si>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</si>
  <si>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</si>
  <si>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</si>
  <si>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</si>
  <si>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</si>
  <si>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</si>
  <si>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</si>
  <si>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</si>
  <si>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</si>
  <si>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</si>
  <si>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</si>
  <si>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</si>
  <si>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</si>
  <si>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</si>
  <si>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</si>
  <si>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</si>
  <si>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</si>
  <si>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</si>
  <si>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</si>
  <si>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</si>
  <si>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</si>
  <si>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</si>
  <si>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</si>
  <si>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</si>
  <si>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</si>
  <si>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</si>
  <si>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</si>
  <si>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</si>
  <si>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</si>
  <si>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</si>
  <si>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</si>
  <si>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</si>
  <si>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</si>
  <si>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</si>
  <si>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</si>
  <si>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</si>
  <si>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</si>
  <si>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</si>
  <si>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</si>
  <si>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</si>
  <si>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</si>
  <si>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</si>
  <si>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</si>
  <si>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</si>
  <si>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</si>
  <si>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</si>
  <si>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</si>
  <si>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</si>
  <si>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</si>
  <si>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</si>
  <si>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</si>
  <si>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</si>
  <si>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</si>
  <si>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</si>
  <si>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</si>
  <si>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</si>
  <si>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</si>
  <si>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</si>
  <si>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</si>
  <si>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</si>
  <si>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</si>
  <si>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</si>
  <si>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</si>
  <si>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</si>
  <si>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</si>
  <si>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</si>
  <si>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</si>
  <si>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</si>
  <si>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</si>
  <si>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</si>
  <si>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</si>
  <si>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</si>
  <si>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</si>
  <si>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</si>
  <si>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</si>
  <si>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</si>
  <si>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</si>
  <si>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</si>
  <si>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</si>
  <si>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</si>
  <si>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</si>
  <si>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</si>
  <si>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</si>
  <si>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</si>
  <si>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</si>
  <si>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</si>
  <si>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</si>
  <si>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</si>
  <si>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</si>
  <si>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</si>
  <si>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</si>
  <si>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</si>
  <si>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</si>
  <si>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</si>
  <si>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</si>
  <si>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</si>
  <si>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</si>
  <si>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</si>
  <si>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</si>
  <si>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</si>
  <si>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</si>
  <si>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</si>
  <si>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</si>
  <si>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</si>
  <si>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</si>
  <si>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</si>
  <si>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</si>
  <si>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</si>
  <si>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</si>
  <si>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</si>
  <si>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</si>
  <si>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</si>
  <si>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</si>
  <si>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</si>
  <si>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</si>
  <si>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</si>
  <si>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</si>
  <si>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</si>
  <si>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</si>
  <si>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</si>
  <si>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</si>
  <si>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</si>
  <si>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</si>
  <si>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</si>
  <si>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</si>
  <si>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</si>
  <si>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</si>
  <si>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</si>
  <si>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</si>
  <si>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</si>
  <si>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</si>
  <si>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</si>
  <si>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</si>
  <si>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</si>
  <si>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</si>
  <si>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</si>
  <si>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</si>
  <si>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</si>
  <si>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</si>
  <si>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</si>
  <si>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</si>
  <si>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</si>
  <si>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</si>
  <si>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</si>
  <si>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</si>
  <si>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</si>
  <si>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</si>
  <si>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</si>
  <si>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</si>
  <si>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</si>
  <si>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</si>
  <si>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</si>
  <si>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</si>
  <si>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</si>
  <si>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</si>
  <si>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</si>
  <si>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</si>
  <si>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</si>
  <si>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</si>
  <si>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</si>
  <si>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</si>
  <si>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</si>
  <si>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</si>
  <si>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</si>
  <si>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</si>
  <si>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</si>
  <si>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</si>
  <si>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</si>
  <si>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</si>
  <si>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</si>
  <si>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</si>
  <si>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</si>
  <si>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</si>
  <si>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</si>
  <si>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</si>
  <si>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</si>
  <si>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</si>
  <si>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</si>
  <si>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</si>
  <si>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</si>
  <si>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</si>
  <si>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</si>
  <si>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</si>
  <si>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</si>
  <si>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</si>
  <si>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</si>
  <si>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</si>
  <si>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</si>
  <si>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</si>
  <si>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</si>
  <si>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</si>
  <si>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</si>
  <si>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</si>
  <si>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</si>
  <si>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</si>
  <si>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</si>
  <si>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</si>
  <si>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</si>
  <si>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</si>
  <si>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</si>
  <si>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</si>
  <si>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</si>
  <si>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</si>
  <si>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</si>
  <si>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</si>
  <si>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</si>
  <si>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</si>
  <si>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</si>
  <si>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</si>
  <si>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</si>
  <si>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</si>
  <si>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</si>
  <si>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</si>
  <si>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</si>
  <si>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</si>
  <si>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</si>
  <si>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</si>
  <si>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</si>
  <si>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</si>
  <si>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</si>
  <si>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</si>
  <si>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</si>
  <si>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</si>
  <si>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</si>
  <si>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</si>
  <si>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</si>
  <si>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</si>
  <si>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</si>
  <si>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</si>
  <si>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</si>
  <si>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</si>
  <si>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</si>
  <si>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</si>
  <si>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</si>
  <si>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</si>
  <si>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</si>
  <si>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</si>
  <si>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</si>
  <si>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</si>
  <si>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</si>
  <si>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</si>
  <si>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</si>
  <si>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</si>
  <si>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</si>
  <si>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</si>
  <si>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</si>
  <si>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</si>
  <si>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</si>
  <si>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</si>
  <si>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</si>
  <si>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</si>
  <si>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</si>
  <si>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</si>
  <si>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</si>
  <si>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</si>
  <si>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</si>
  <si>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</si>
  <si>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</si>
  <si>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</si>
  <si>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</si>
  <si>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</si>
  <si>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</si>
  <si>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</si>
  <si>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</si>
  <si>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</si>
  <si>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</si>
  <si>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</si>
  <si>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</si>
  <si>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</si>
  <si>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</si>
  <si>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</si>
  <si>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</si>
  <si>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</si>
  <si>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</si>
  <si>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</si>
  <si>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</si>
  <si>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</si>
  <si>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</si>
  <si>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</si>
  <si>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</si>
  <si>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</si>
  <si>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</si>
  <si>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</si>
  <si>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</si>
  <si>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</si>
  <si>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</si>
  <si>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</si>
  <si>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</si>
  <si>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</si>
  <si>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</si>
  <si>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</si>
  <si>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</si>
  <si>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</si>
  <si>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</si>
  <si>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</si>
  <si>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</si>
  <si>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</si>
  <si>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</si>
  <si>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</si>
  <si>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</si>
  <si>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</si>
  <si>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</si>
  <si>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</si>
  <si>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</si>
  <si>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</si>
  <si>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</si>
  <si>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</si>
  <si>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</si>
  <si>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</si>
  <si>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</si>
  <si>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</si>
  <si>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</si>
  <si>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</si>
  <si>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</si>
  <si>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</si>
  <si>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</si>
  <si>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</si>
  <si>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</si>
  <si>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</si>
  <si>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</si>
  <si>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</si>
  <si>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</si>
  <si>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</si>
  <si>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</si>
  <si>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</si>
  <si>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</si>
  <si>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</si>
  <si>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</si>
  <si>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</si>
  <si>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</si>
  <si>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</si>
  <si>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</si>
  <si>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</si>
  <si>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</si>
  <si>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</si>
  <si>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</si>
  <si>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</si>
  <si>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</si>
  <si>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</si>
  <si>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</si>
  <si>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</si>
  <si>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</si>
  <si>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</si>
  <si>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</si>
  <si>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</si>
  <si>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</si>
  <si>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</si>
  <si>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</si>
  <si>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</si>
  <si>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</si>
  <si>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</si>
  <si>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</si>
  <si>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</si>
  <si>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</si>
  <si>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</si>
  <si>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</si>
  <si>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</si>
  <si>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</si>
  <si>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</si>
  <si>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</si>
  <si>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</si>
  <si>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</si>
  <si>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</si>
  <si>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</si>
  <si>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</si>
  <si>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</si>
  <si>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</si>
  <si>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</si>
  <si>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</si>
  <si>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</si>
  <si>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</si>
  <si>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</si>
  <si>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</si>
  <si>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</si>
  <si>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</si>
  <si>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</si>
  <si>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</si>
  <si>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</si>
  <si>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</si>
  <si>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</si>
  <si>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</si>
  <si>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</si>
  <si>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</si>
  <si>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</si>
  <si>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</si>
  <si>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</si>
  <si>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</si>
  <si>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</si>
  <si>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</si>
  <si>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</si>
  <si>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</si>
  <si>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</si>
  <si>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</si>
  <si>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</si>
  <si>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</si>
  <si>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</si>
  <si>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</si>
  <si>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</si>
  <si>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</si>
  <si>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</si>
  <si>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</si>
  <si>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</si>
  <si>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</si>
  <si>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</si>
  <si>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</si>
  <si>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</si>
  <si>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</si>
  <si>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</si>
  <si>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</si>
  <si>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</si>
  <si>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</si>
  <si>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</si>
  <si>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</si>
  <si>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</si>
  <si>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</si>
  <si>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</si>
  <si>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</si>
  <si>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</si>
  <si>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</si>
  <si>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</si>
  <si>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</si>
  <si>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</si>
  <si>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</si>
  <si>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</si>
  <si>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</si>
  <si>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</si>
  <si>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</si>
  <si>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</si>
  <si>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</si>
  <si>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</si>
  <si>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</si>
  <si>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</si>
  <si>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</si>
  <si>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</si>
  <si>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</si>
  <si>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</si>
  <si>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</si>
  <si>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</si>
  <si>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</si>
  <si>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</si>
  <si>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</si>
  <si>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</si>
  <si>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</si>
  <si>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</si>
  <si>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</si>
  <si>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</si>
  <si>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</si>
  <si>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</si>
  <si>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</si>
  <si>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</si>
  <si>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</si>
  <si>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</si>
  <si>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</si>
  <si>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</si>
  <si>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</si>
  <si>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</si>
  <si>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</si>
  <si>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</si>
  <si>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</si>
  <si>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</si>
  <si>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</si>
  <si>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</si>
  <si>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</si>
  <si>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</si>
  <si>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</si>
  <si>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</si>
  <si>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</si>
  <si>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</si>
  <si>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</si>
  <si>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</si>
  <si>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</si>
  <si>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</si>
  <si>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</si>
  <si>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</si>
  <si>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</si>
  <si>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</si>
  <si>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</si>
  <si>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</si>
  <si>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</si>
  <si>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</si>
  <si>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</si>
  <si>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</si>
  <si>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</si>
  <si>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</si>
  <si>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</si>
  <si>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</si>
  <si>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</si>
  <si>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</si>
  <si>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</si>
  <si>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</si>
  <si>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</si>
  <si>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</si>
  <si>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</si>
  <si>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</si>
  <si>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</si>
  <si>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</si>
  <si>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</si>
  <si>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</si>
  <si>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</si>
  <si>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</si>
  <si>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</si>
  <si>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</si>
  <si>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</si>
  <si>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</si>
  <si>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</si>
  <si>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</si>
  <si>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</si>
  <si>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</si>
  <si>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</si>
  <si>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</si>
  <si>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</si>
  <si>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</si>
  <si>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</si>
  <si>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</si>
  <si>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</si>
  <si>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</si>
  <si>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</si>
  <si>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</si>
  <si>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</si>
  <si>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</si>
  <si>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</si>
  <si>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</si>
  <si>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</si>
  <si>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</si>
  <si>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</si>
  <si>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</si>
  <si>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</si>
  <si>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</si>
  <si>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</si>
  <si>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</si>
  <si>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</si>
  <si>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</si>
  <si>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</si>
  <si>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</si>
  <si>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</si>
  <si>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</si>
  <si>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</si>
  <si>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</si>
  <si>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</si>
  <si>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</si>
  <si>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</si>
  <si>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</si>
  <si>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</si>
  <si>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</si>
  <si>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</si>
  <si>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</si>
  <si>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</si>
  <si>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</si>
  <si>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</si>
  <si>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</si>
  <si>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</si>
  <si>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</si>
  <si>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</si>
  <si>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</si>
  <si>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</si>
  <si>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</si>
  <si>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</si>
  <si>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</si>
  <si>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</si>
  <si>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</si>
  <si>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</si>
  <si>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</si>
  <si>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</si>
  <si>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</si>
  <si>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</si>
  <si>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</si>
  <si>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</si>
  <si>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</si>
  <si>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</si>
  <si>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</si>
  <si>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</si>
  <si>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</si>
  <si>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</si>
  <si>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</si>
  <si>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</si>
  <si>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</si>
  <si>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</si>
  <si>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</si>
  <si>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</si>
  <si>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</si>
  <si>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</si>
  <si>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</si>
  <si>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</si>
  <si>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</si>
  <si>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</si>
  <si>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</si>
  <si>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</si>
  <si>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</si>
  <si>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</si>
  <si>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</si>
  <si>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</si>
  <si>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</si>
  <si>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</si>
  <si>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</si>
  <si>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</si>
  <si>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</si>
  <si>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</si>
  <si>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</si>
  <si>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</si>
  <si>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</si>
  <si>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</si>
  <si>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</si>
  <si>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</si>
  <si>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</si>
  <si>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</si>
  <si>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</si>
  <si>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</si>
  <si>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</si>
  <si>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</si>
  <si>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</si>
  <si>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</si>
  <si>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</si>
  <si>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</si>
  <si>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</si>
  <si>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</si>
  <si>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</si>
  <si>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</si>
  <si>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</si>
  <si>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</si>
  <si>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</si>
  <si>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</si>
  <si>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</si>
  <si>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</si>
  <si>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</si>
  <si>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</si>
  <si>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</si>
  <si>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</si>
  <si>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</si>
  <si>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</si>
  <si>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</si>
  <si>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</si>
  <si>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</si>
  <si>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</si>
  <si>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</si>
  <si>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</si>
  <si>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</si>
  <si>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</si>
  <si>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</si>
  <si>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</si>
  <si>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</si>
  <si>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</si>
  <si>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</si>
  <si>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</si>
  <si>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</si>
  <si>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</si>
  <si>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</si>
  <si>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</si>
  <si>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</si>
  <si>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</si>
  <si>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</si>
  <si>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</si>
  <si>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</si>
  <si>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</si>
  <si>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</si>
  <si>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</si>
  <si>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</si>
  <si>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</si>
  <si>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</si>
  <si>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</si>
  <si>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</si>
  <si>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</si>
  <si>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</si>
  <si>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</si>
  <si>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</si>
  <si>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</si>
  <si>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</si>
  <si>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</si>
  <si>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</si>
  <si>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</si>
  <si>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</si>
  <si>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</si>
  <si>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</si>
  <si>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</si>
  <si>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</si>
  <si>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</si>
  <si>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</si>
  <si>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</si>
  <si>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</si>
  <si>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</si>
  <si>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</si>
  <si>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</si>
  <si>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</si>
  <si>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</si>
  <si>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</si>
  <si>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</si>
  <si>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</si>
  <si>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</si>
  <si>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</si>
  <si>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</si>
  <si>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</si>
  <si>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</si>
  <si>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</si>
  <si>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</si>
  <si>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</si>
  <si>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</si>
  <si>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</si>
  <si>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</si>
  <si>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</si>
  <si>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</si>
  <si>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</si>
  <si>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</si>
  <si>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</si>
  <si>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</si>
  <si>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</si>
  <si>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</si>
  <si>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</si>
  <si>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</si>
  <si>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</si>
  <si>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</si>
  <si>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</si>
  <si>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</si>
  <si>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</si>
  <si>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</si>
  <si>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</si>
  <si>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</si>
  <si>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</si>
  <si>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</si>
  <si>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</si>
  <si>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</si>
  <si>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</si>
  <si>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</si>
  <si>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</si>
  <si>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</si>
  <si>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</si>
  <si>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</si>
  <si>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</si>
  <si>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</si>
  <si>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</si>
  <si>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</si>
  <si>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</si>
  <si>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</si>
  <si>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</si>
  <si>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</si>
  <si>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</si>
  <si>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</si>
  <si>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</si>
  <si>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</si>
  <si>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</si>
  <si>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</si>
  <si>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</si>
  <si>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</si>
  <si>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</si>
  <si>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</si>
  <si>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</si>
  <si>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</si>
  <si>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</si>
  <si>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</si>
  <si>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</si>
  <si>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</si>
  <si>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</si>
  <si>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</si>
  <si>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</si>
  <si>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</si>
  <si>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</si>
  <si>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</si>
  <si>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</si>
  <si>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</si>
  <si>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</si>
  <si>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</si>
  <si>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</si>
  <si>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</si>
  <si>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</si>
  <si>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</si>
  <si>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</si>
  <si>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</si>
  <si>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</si>
  <si>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</si>
  <si>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</si>
  <si>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</si>
  <si>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</si>
  <si>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</si>
  <si>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</si>
  <si>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</si>
  <si>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</si>
  <si>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</si>
  <si>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</si>
  <si>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</si>
  <si>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</si>
  <si>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</si>
  <si>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</si>
  <si>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</si>
  <si>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</si>
  <si>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</si>
  <si>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</si>
  <si>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</si>
  <si>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</si>
  <si>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</si>
  <si>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</si>
  <si>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</si>
  <si>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</si>
  <si>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</si>
  <si>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</si>
  <si>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</si>
  <si>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</si>
  <si>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</si>
  <si>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</si>
  <si>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</si>
  <si>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</si>
  <si>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</si>
  <si>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</si>
  <si>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</si>
  <si>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</si>
  <si>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</si>
  <si>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</si>
  <si>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</si>
  <si>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</si>
  <si>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</si>
  <si>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</si>
  <si>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</si>
  <si>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</si>
  <si>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</si>
  <si>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</si>
  <si>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</si>
  <si>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</si>
  <si>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</si>
  <si>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</si>
  <si>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</si>
  <si>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</si>
  <si>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</si>
  <si>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</si>
  <si>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</si>
  <si>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</si>
  <si>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</si>
  <si>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</si>
  <si>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</si>
  <si>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</si>
  <si>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</si>
  <si>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</si>
  <si>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</si>
  <si>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</si>
  <si>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</si>
  <si>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</si>
  <si>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</si>
  <si>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</si>
  <si>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</si>
  <si>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</si>
  <si>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</si>
  <si>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</si>
  <si>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</si>
  <si>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</si>
  <si>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</si>
  <si>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</si>
  <si>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</si>
  <si>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</si>
  <si>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</si>
  <si>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</si>
  <si>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</si>
  <si>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</si>
  <si>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</si>
  <si>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</si>
  <si>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</si>
  <si>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</si>
  <si>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</si>
  <si>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</si>
  <si>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</si>
  <si>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</si>
  <si>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</si>
  <si>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</si>
  <si>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</si>
  <si>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</si>
  <si>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</si>
  <si>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</si>
  <si>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</si>
  <si>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</si>
  <si>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</si>
  <si>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</si>
  <si>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</si>
  <si>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</si>
  <si>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</si>
  <si>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</si>
  <si>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</si>
  <si>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</si>
  <si>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</si>
  <si>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</si>
  <si>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</si>
  <si>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</si>
  <si>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</si>
  <si>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</si>
  <si>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</si>
  <si>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</si>
  <si>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</si>
  <si>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</si>
  <si>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</si>
  <si>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</si>
  <si>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</si>
  <si>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</si>
  <si>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</si>
  <si>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</si>
  <si>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</si>
  <si>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</si>
  <si>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</si>
  <si>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</si>
  <si>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</si>
  <si>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</si>
  <si>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</si>
  <si>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</si>
  <si>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</si>
  <si>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</si>
  <si>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</si>
  <si>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</si>
  <si>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</si>
  <si>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</si>
  <si>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</si>
  <si>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</si>
  <si>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</si>
  <si>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</si>
  <si>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</si>
  <si>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</si>
  <si>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</si>
  <si>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</si>
  <si>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</si>
  <si>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</si>
  <si>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</si>
  <si>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</si>
  <si>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</si>
  <si>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</si>
  <si>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</si>
  <si>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</si>
  <si>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</si>
  <si>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</si>
  <si>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</si>
  <si>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</si>
  <si>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</si>
  <si>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</si>
  <si>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</si>
  <si>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</si>
  <si>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</si>
  <si>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</si>
  <si>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</si>
  <si>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</si>
  <si>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</si>
  <si>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</si>
  <si>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</si>
  <si>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</si>
  <si>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</si>
  <si>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</si>
  <si>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</si>
  <si>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</si>
  <si>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</si>
  <si>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</si>
  <si>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</si>
  <si>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</si>
  <si>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</si>
  <si>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</si>
  <si>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</si>
  <si>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</si>
  <si>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</si>
  <si>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</si>
  <si>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</si>
  <si>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</si>
  <si>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</si>
  <si>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</si>
  <si>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</si>
  <si>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</si>
  <si>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</si>
  <si>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</si>
  <si>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</si>
  <si>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</si>
  <si>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</si>
  <si>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</si>
  <si>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</si>
  <si>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</si>
  <si>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</si>
  <si>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</si>
  <si>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</si>
  <si>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</si>
  <si>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</si>
  <si>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</si>
  <si>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</si>
  <si>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</si>
  <si>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</si>
  <si>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</si>
  <si>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</si>
  <si>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</si>
  <si>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</si>
  <si>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</si>
  <si>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</si>
  <si>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</si>
  <si>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</si>
  <si>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</si>
  <si>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</si>
  <si>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</si>
  <si>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</si>
  <si>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</si>
  <si>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</si>
  <si>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</si>
  <si>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</si>
  <si>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</si>
  <si>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</si>
  <si>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</si>
  <si>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</si>
  <si>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</si>
  <si>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</si>
  <si>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</si>
  <si>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</si>
  <si>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</si>
  <si>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</si>
  <si>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</si>
  <si>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</si>
  <si>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</si>
  <si>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</si>
  <si>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</si>
  <si>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</si>
  <si>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</si>
  <si>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</si>
  <si>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</si>
  <si>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</si>
  <si>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</si>
  <si>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</si>
  <si>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</si>
  <si>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</si>
  <si>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</si>
  <si>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</si>
  <si>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</si>
  <si>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</si>
  <si>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</si>
  <si>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</si>
  <si>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</si>
  <si>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</si>
  <si>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</si>
  <si>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</si>
  <si>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</si>
  <si>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</si>
  <si>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</si>
  <si>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</si>
  <si>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</si>
  <si>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</si>
  <si>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</si>
  <si>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</si>
  <si>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</si>
  <si>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</si>
  <si>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</si>
  <si>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</si>
  <si>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</si>
  <si>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</si>
  <si>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</si>
  <si>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</si>
  <si>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</si>
  <si>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</si>
  <si>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</si>
  <si>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</si>
  <si>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</si>
  <si>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</si>
  <si>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</si>
  <si>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</si>
  <si>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</si>
  <si>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</si>
  <si>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</si>
  <si>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</si>
  <si>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</si>
  <si>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</si>
  <si>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</si>
  <si>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</si>
  <si>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</si>
  <si>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</si>
  <si>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</si>
  <si>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</si>
  <si>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</si>
  <si>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</si>
  <si>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</si>
  <si>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</si>
  <si>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</si>
  <si>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</si>
  <si>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</si>
  <si>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</si>
  <si>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</si>
  <si>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</si>
  <si>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</si>
  <si>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</si>
  <si>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</si>
  <si>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</si>
  <si>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</si>
  <si>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</si>
  <si>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</si>
  <si>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</si>
  <si>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</si>
  <si>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</si>
  <si>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</si>
  <si>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</si>
  <si>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</si>
  <si>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</si>
  <si>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</si>
  <si>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</si>
  <si>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</si>
  <si>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</si>
  <si>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</si>
  <si>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</si>
  <si>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</si>
  <si>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</si>
  <si>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</si>
  <si>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</si>
  <si>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</si>
  <si>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</si>
  <si>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</si>
  <si>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</si>
  <si>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</si>
  <si>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</si>
  <si>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</si>
  <si>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</si>
  <si>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</si>
  <si>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</si>
  <si>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</si>
  <si>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</si>
  <si>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</si>
  <si>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</si>
  <si>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</si>
  <si>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</si>
  <si>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</si>
  <si>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</si>
  <si>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</si>
  <si>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</si>
  <si>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</si>
  <si>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</si>
  <si>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</si>
  <si>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</si>
  <si>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</si>
  <si>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</si>
  <si>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</si>
  <si>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</si>
  <si>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</si>
  <si>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</si>
  <si>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</si>
  <si>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</si>
  <si>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</si>
  <si>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</si>
  <si>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</si>
  <si>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</si>
  <si>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</si>
  <si>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</si>
  <si>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</si>
  <si>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</si>
  <si>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</si>
  <si>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</si>
  <si>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</si>
  <si>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</si>
  <si>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</si>
  <si>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</si>
  <si>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</si>
  <si>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</si>
  <si>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</si>
  <si>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</si>
  <si>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</si>
  <si>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</si>
  <si>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</si>
  <si>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</si>
  <si>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</si>
  <si>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</si>
  <si>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</si>
  <si>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</si>
  <si>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</si>
  <si>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</si>
  <si>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</si>
  <si>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</si>
  <si>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</si>
  <si>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</si>
  <si>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</si>
  <si>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</si>
  <si>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</si>
  <si>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</si>
  <si>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</si>
  <si>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</si>
  <si>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</si>
  <si>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</si>
  <si>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</si>
  <si>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</si>
  <si>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</si>
  <si>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</si>
  <si>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</si>
  <si>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</si>
  <si>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</si>
  <si>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</si>
  <si>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</si>
  <si>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</si>
  <si>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</si>
  <si>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</si>
  <si>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</si>
  <si>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</si>
  <si>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</si>
  <si>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</si>
  <si>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</si>
  <si>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</si>
  <si>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</si>
  <si>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</si>
  <si>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</si>
  <si>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</si>
  <si>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</si>
  <si>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</si>
  <si>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</si>
  <si>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</si>
  <si>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</si>
  <si>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</si>
  <si>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</si>
  <si>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</si>
  <si>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</si>
  <si>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</si>
  <si>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</si>
  <si>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</si>
  <si>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</si>
  <si>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</si>
  <si>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</si>
  <si>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</si>
  <si>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</si>
  <si>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</si>
  <si>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</si>
  <si>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</si>
  <si>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</si>
  <si>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</si>
  <si>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</si>
  <si>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</si>
  <si>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</si>
  <si>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</si>
  <si>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</si>
  <si>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</si>
  <si>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</si>
  <si>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</si>
  <si>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</si>
  <si>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</si>
  <si>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</si>
  <si>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</si>
  <si>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</si>
  <si>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</si>
  <si>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</si>
  <si>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</si>
  <si>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</si>
  <si>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</si>
  <si>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</si>
  <si>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</si>
  <si>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</si>
  <si>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</si>
  <si>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</si>
  <si>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</si>
  <si>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</si>
  <si>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</si>
  <si>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</si>
  <si>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</si>
  <si>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</si>
  <si>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</si>
  <si>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</si>
  <si>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</si>
  <si>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</si>
  <si>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</si>
  <si>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</si>
  <si>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</si>
  <si>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</si>
  <si>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</si>
  <si>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</si>
  <si>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</si>
  <si>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</si>
  <si>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</si>
  <si>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</si>
  <si>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</si>
  <si>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</si>
  <si>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</si>
  <si>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</si>
  <si>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</si>
  <si>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</si>
  <si>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</si>
  <si>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</si>
  <si>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</si>
  <si>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</si>
  <si>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</si>
  <si>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</si>
  <si>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</si>
  <si>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</si>
  <si>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</si>
  <si>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</si>
  <si>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</si>
  <si>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</si>
  <si>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</si>
  <si>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</si>
  <si>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</si>
  <si>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</si>
  <si>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</si>
  <si>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</si>
  <si>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</si>
  <si>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</si>
  <si>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</si>
  <si>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</si>
  <si>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</si>
  <si>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</si>
  <si>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</si>
  <si>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</si>
  <si>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</si>
  <si>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</si>
  <si>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</si>
  <si>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</si>
  <si>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</si>
  <si>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</si>
  <si>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</si>
  <si>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</si>
  <si>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</si>
  <si>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</si>
  <si>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</si>
  <si>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</si>
  <si>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</si>
  <si>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</si>
  <si>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</si>
  <si>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</si>
  <si>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</si>
  <si>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</si>
  <si>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</si>
  <si>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</si>
  <si>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</si>
  <si>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</si>
  <si>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</si>
  <si>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</si>
  <si>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</si>
  <si>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</si>
  <si>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</si>
  <si>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</si>
  <si>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</si>
  <si>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</si>
  <si>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</si>
  <si>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</si>
  <si>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</si>
  <si>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</si>
  <si>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</si>
  <si>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</si>
  <si>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</si>
  <si>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</si>
  <si>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</si>
  <si>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</si>
  <si>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</si>
  <si>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</si>
  <si>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</si>
  <si>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</si>
  <si>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</si>
  <si>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</si>
  <si>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</si>
  <si>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</si>
  <si>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</si>
  <si>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</si>
  <si>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</si>
  <si>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</si>
  <si>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</si>
  <si>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</si>
  <si>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</si>
  <si>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</si>
  <si>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</si>
  <si>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</si>
  <si>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</si>
  <si>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</si>
  <si>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</si>
  <si>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</si>
  <si>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</si>
  <si>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</si>
  <si>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</si>
  <si>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</si>
  <si>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</si>
  <si>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</si>
  <si>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</si>
  <si>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</si>
  <si>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</si>
  <si>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</si>
  <si>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</si>
  <si>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</si>
  <si>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</si>
  <si>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</si>
  <si>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</si>
  <si>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</si>
  <si>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</si>
  <si>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</si>
  <si>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</si>
  <si>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</si>
  <si>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</si>
  <si>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</si>
  <si>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</si>
  <si>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</si>
  <si>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</si>
  <si>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</si>
  <si>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</si>
  <si>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</si>
  <si>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</si>
  <si>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</si>
  <si>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</si>
  <si>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</si>
  <si>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</si>
  <si>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</si>
  <si>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</si>
  <si>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</si>
  <si>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</si>
  <si>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</si>
  <si>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</si>
  <si>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</si>
  <si>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</si>
  <si>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</si>
  <si>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</si>
  <si>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</si>
  <si>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</si>
  <si>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</si>
  <si>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</si>
  <si>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</si>
  <si>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</si>
  <si>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</si>
  <si>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</si>
  <si>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</si>
  <si>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</si>
  <si>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</si>
  <si>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</si>
  <si>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</si>
  <si>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</si>
  <si>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</si>
  <si>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</si>
  <si>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</si>
  <si>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</si>
  <si>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</si>
  <si>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</si>
  <si>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</si>
  <si>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</si>
  <si>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</si>
  <si>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</si>
  <si>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</si>
  <si>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</si>
  <si>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</si>
  <si>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</si>
  <si>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</si>
  <si>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</si>
  <si>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</si>
  <si>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</si>
  <si>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</si>
  <si>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</si>
  <si>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</si>
  <si>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</si>
  <si>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</si>
  <si>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</si>
  <si>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</si>
  <si>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</si>
  <si>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</si>
  <si>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</si>
  <si>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</si>
  <si>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</si>
  <si>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</si>
  <si>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</si>
  <si>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</si>
  <si>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</si>
  <si>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</si>
  <si>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</si>
  <si>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</si>
  <si>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</si>
  <si>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</si>
  <si>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</si>
  <si>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</si>
  <si>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</si>
  <si>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</si>
  <si>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</si>
  <si>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</si>
  <si>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</si>
  <si>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</si>
  <si>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</si>
  <si>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</si>
  <si>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</si>
  <si>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</si>
  <si>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</si>
  <si>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</si>
  <si>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</si>
  <si>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</si>
  <si>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</si>
  <si>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</si>
  <si>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</si>
  <si>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</si>
  <si>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</si>
  <si>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</si>
  <si>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</si>
  <si>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</si>
  <si>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</si>
  <si>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</si>
  <si>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</si>
  <si>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</si>
  <si>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</si>
  <si>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</si>
  <si>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</si>
  <si>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</si>
  <si>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</si>
  <si>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</si>
  <si>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</si>
  <si>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</si>
  <si>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</si>
  <si>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</si>
  <si>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</si>
  <si>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</si>
  <si>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</si>
  <si>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</si>
  <si>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</si>
  <si>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</si>
  <si>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</si>
  <si>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</si>
  <si>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</si>
  <si>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</si>
  <si>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</si>
  <si>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</si>
  <si>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</si>
  <si>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</si>
  <si>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</si>
  <si>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</si>
  <si>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</si>
  <si>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</si>
  <si>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</si>
  <si>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</si>
  <si>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</si>
  <si>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</si>
  <si>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</si>
  <si>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</si>
  <si>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</si>
  <si>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</si>
  <si>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</si>
  <si>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</si>
  <si>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</si>
  <si>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</si>
  <si>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</si>
  <si>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</si>
  <si>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</si>
  <si>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</si>
  <si>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</si>
  <si>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</si>
  <si>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</si>
  <si>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</si>
  <si>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</si>
  <si>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</si>
  <si>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</si>
  <si>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</si>
  <si>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</si>
  <si>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</si>
  <si>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</si>
  <si>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</si>
  <si>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</si>
  <si>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</si>
  <si>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</si>
  <si>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</si>
  <si>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</si>
  <si>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</si>
  <si>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</si>
  <si>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</si>
  <si>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</si>
  <si>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</si>
  <si>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</si>
  <si>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</si>
  <si>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</si>
  <si>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</si>
  <si>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</si>
  <si>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</si>
  <si>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</si>
  <si>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</si>
  <si>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</si>
  <si>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</si>
  <si>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</si>
  <si>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</si>
  <si>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</si>
  <si>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</si>
  <si>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</si>
  <si>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</si>
  <si>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</si>
  <si>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</si>
  <si>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</si>
  <si>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</si>
  <si>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</si>
  <si>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</si>
  <si>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</si>
  <si>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</si>
  <si>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</si>
  <si>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</si>
  <si>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</si>
  <si>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</si>
  <si>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</si>
  <si>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</si>
  <si>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</si>
  <si>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</si>
  <si>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</si>
  <si>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</si>
  <si>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</si>
  <si>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</si>
  <si>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</si>
  <si>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</si>
  <si>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</si>
  <si>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</si>
  <si>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</si>
  <si>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</si>
  <si>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</si>
  <si>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</si>
  <si>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</si>
  <si>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</si>
  <si>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</si>
  <si>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</si>
  <si>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</si>
  <si>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</si>
  <si>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</si>
  <si>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</si>
  <si>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</si>
  <si>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</si>
  <si>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</si>
  <si>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</si>
  <si>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</si>
  <si>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</si>
  <si>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</si>
  <si>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</si>
  <si>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</si>
  <si>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</si>
  <si>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</si>
  <si>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</si>
  <si>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</si>
  <si>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</si>
  <si>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</si>
  <si>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</si>
  <si>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</si>
  <si>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</si>
  <si>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</si>
  <si>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</si>
  <si>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</si>
  <si>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</si>
  <si>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</si>
  <si>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</si>
  <si>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</si>
  <si>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</si>
  <si>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</si>
  <si>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</si>
  <si>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</si>
  <si>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</si>
  <si>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</si>
  <si>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</si>
  <si>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</si>
  <si>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</si>
  <si>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</si>
  <si>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</si>
  <si>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</si>
  <si>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</si>
  <si>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</si>
  <si>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</si>
  <si>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</si>
  <si>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</si>
  <si>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</si>
  <si>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</si>
  <si>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</si>
  <si>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</si>
  <si>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</si>
  <si>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</si>
  <si>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</si>
  <si>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</si>
  <si>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</si>
  <si>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</si>
  <si>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</si>
  <si>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</si>
  <si>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</si>
  <si>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</si>
  <si>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</si>
  <si>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</si>
  <si>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</si>
  <si>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</si>
  <si>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</si>
  <si>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</si>
  <si>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</si>
  <si>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</si>
  <si>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</si>
  <si>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</si>
  <si>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</si>
  <si>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</si>
  <si>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</si>
  <si>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</si>
  <si>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</si>
  <si>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</si>
  <si>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</si>
  <si>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</si>
  <si>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</si>
  <si>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</si>
  <si>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</si>
  <si>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</si>
  <si>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</si>
  <si>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</si>
  <si>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</si>
  <si>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</si>
  <si>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</si>
  <si>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</si>
  <si>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</si>
  <si>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</si>
  <si>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</si>
  <si>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</si>
  <si>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</si>
  <si>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</si>
  <si>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</si>
  <si>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</si>
  <si>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</si>
  <si>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</si>
  <si>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</si>
  <si>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</si>
  <si>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</si>
  <si>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</si>
  <si>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</si>
  <si>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</si>
  <si>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</si>
  <si>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</si>
  <si>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</si>
  <si>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</si>
  <si>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</si>
  <si>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</si>
  <si>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</si>
  <si>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</si>
  <si>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</si>
  <si>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</si>
  <si>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</si>
  <si>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</si>
  <si>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</si>
  <si>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</si>
  <si>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</si>
  <si>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</si>
  <si>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</si>
  <si>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</si>
  <si>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</si>
  <si>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</si>
  <si>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</si>
  <si>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</si>
  <si>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</si>
  <si>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</si>
  <si>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</si>
  <si>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</si>
  <si>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</si>
  <si>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</si>
  <si>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</si>
  <si>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</si>
  <si>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</si>
  <si>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</si>
  <si>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</si>
  <si>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</si>
  <si>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</si>
  <si>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</si>
  <si>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</si>
  <si>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</si>
  <si>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</si>
  <si>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</si>
  <si>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</si>
  <si>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</si>
  <si>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</si>
  <si>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</si>
  <si>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</si>
  <si>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</si>
  <si>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</si>
  <si>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</si>
  <si>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</si>
  <si>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</si>
  <si>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</si>
  <si>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</si>
  <si>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</si>
  <si>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</si>
  <si>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</si>
  <si>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</si>
  <si>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</si>
  <si>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</si>
  <si>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</si>
  <si>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</si>
  <si>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</si>
  <si>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</si>
  <si>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</si>
  <si>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</si>
  <si>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</si>
  <si>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</si>
  <si>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</si>
  <si>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</si>
  <si>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</si>
  <si>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</si>
  <si>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</si>
  <si>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</si>
  <si>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</si>
  <si>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</si>
  <si>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</si>
  <si>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</si>
  <si>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</si>
  <si>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</si>
  <si>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</si>
  <si>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</si>
  <si>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</si>
  <si>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</si>
  <si>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</si>
  <si>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</si>
  <si>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</si>
  <si>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</si>
  <si>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</si>
  <si>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</si>
  <si>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</si>
  <si>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</si>
  <si>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</si>
  <si>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</si>
  <si>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</si>
  <si>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</si>
  <si>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</si>
  <si>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</si>
  <si>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</si>
  <si>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</si>
  <si>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</si>
  <si>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</si>
  <si>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</si>
  <si>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</si>
  <si>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</si>
  <si>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</si>
  <si>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</si>
  <si>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</si>
  <si>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</si>
  <si>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</si>
  <si>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</si>
  <si>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</si>
  <si>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</si>
  <si>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</si>
  <si>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</si>
  <si>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</si>
  <si>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</si>
  <si>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</si>
  <si>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</si>
  <si>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</si>
  <si>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</si>
  <si>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</si>
  <si>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</si>
  <si>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</si>
  <si>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</si>
  <si>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</si>
  <si>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</si>
  <si>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</si>
  <si>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</si>
  <si>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</si>
  <si>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</si>
  <si>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</si>
  <si>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</si>
  <si>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</si>
  <si>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</si>
  <si>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</si>
  <si>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</si>
  <si>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</si>
  <si>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</si>
  <si>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</si>
  <si>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</si>
  <si>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</si>
  <si>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</si>
  <si>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</si>
  <si>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</si>
  <si>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</si>
  <si>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</si>
  <si>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</si>
  <si>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</si>
  <si>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</si>
  <si>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</si>
  <si>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</si>
  <si>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</si>
  <si>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</si>
  <si>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</si>
  <si>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</si>
  <si>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</si>
  <si>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</si>
  <si>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</si>
  <si>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</si>
  <si>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</si>
  <si>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</si>
  <si>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</si>
  <si>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</si>
  <si>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</si>
  <si>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</si>
  <si>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</si>
  <si>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</si>
  <si>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</si>
  <si>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</si>
  <si>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</si>
  <si>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</si>
  <si>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</si>
  <si>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</si>
  <si>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</si>
  <si>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</si>
  <si>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</si>
  <si>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</si>
  <si>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</si>
  <si>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</si>
  <si>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</si>
  <si>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</si>
  <si>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</si>
  <si>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</si>
  <si>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</si>
  <si>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</si>
  <si>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</si>
  <si>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</si>
  <si>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</si>
  <si>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</si>
  <si>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</si>
  <si>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</si>
  <si>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</si>
  <si>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</si>
  <si>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</si>
  <si>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</si>
  <si>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</si>
  <si>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</si>
  <si>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</si>
  <si>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</si>
  <si>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</si>
  <si>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</si>
  <si>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</si>
  <si>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</si>
  <si>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</si>
  <si>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</si>
  <si>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</si>
  <si>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</si>
  <si>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</si>
  <si>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</si>
  <si>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</si>
  <si>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</si>
  <si>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</si>
  <si>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</si>
  <si>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</si>
  <si>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</si>
  <si>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</si>
  <si>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</si>
  <si>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</si>
  <si>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</si>
  <si>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</si>
  <si>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</si>
  <si>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</si>
  <si>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</si>
  <si>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</si>
  <si>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</si>
  <si>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</si>
  <si>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</si>
  <si>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</si>
  <si>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</si>
  <si>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</si>
  <si>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</si>
  <si>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</si>
  <si>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</si>
  <si>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</si>
  <si>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</si>
  <si>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</si>
  <si>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</si>
  <si>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</si>
  <si>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</si>
  <si>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</si>
  <si>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</si>
  <si>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</si>
  <si>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</si>
  <si>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</si>
  <si>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</si>
  <si>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</si>
  <si>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</si>
  <si>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</si>
  <si>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</si>
  <si>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</si>
  <si>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</si>
  <si>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</si>
  <si>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</si>
  <si>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</si>
  <si>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</si>
  <si>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</si>
  <si>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</si>
  <si>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</si>
  <si>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</si>
  <si>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</si>
  <si>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</si>
  <si>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</si>
  <si>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</si>
  <si>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</si>
  <si>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</si>
  <si>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</si>
  <si>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</si>
  <si>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</si>
  <si>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</si>
  <si>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</si>
  <si>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</si>
  <si>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</si>
  <si>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</si>
  <si>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</si>
  <si>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</si>
  <si>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</si>
  <si>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</si>
  <si>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</si>
  <si>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</si>
  <si>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</si>
  <si>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</si>
  <si>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</si>
  <si>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</si>
  <si>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</si>
  <si>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</si>
  <si>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</si>
  <si>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</si>
  <si>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</si>
  <si>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</si>
  <si>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</si>
  <si>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</si>
  <si>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</si>
  <si>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</si>
  <si>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</si>
  <si>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</si>
  <si>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</si>
  <si>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</si>
  <si>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</si>
  <si>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</si>
  <si>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</si>
  <si>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</si>
  <si>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</si>
  <si>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</si>
  <si>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</si>
  <si>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</si>
  <si>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</si>
  <si>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</si>
  <si>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</si>
  <si>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</si>
  <si>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</si>
  <si>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</si>
  <si>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</si>
  <si>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</si>
  <si>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</si>
  <si>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</si>
  <si>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</si>
  <si>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</si>
  <si>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</si>
  <si>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</si>
  <si>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</si>
  <si>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</si>
  <si>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</si>
  <si>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</si>
  <si>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</si>
  <si>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</si>
  <si>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</si>
  <si>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</si>
  <si>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</si>
  <si>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</si>
  <si>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</si>
  <si>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</si>
  <si>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</si>
  <si>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</si>
  <si>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</si>
  <si>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</si>
  <si>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</si>
  <si>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</si>
  <si>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</si>
  <si>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</si>
  <si>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</si>
  <si>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</si>
  <si>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</si>
  <si>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</si>
  <si>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</si>
  <si>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</si>
  <si>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</si>
  <si>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</si>
  <si>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</si>
  <si>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</si>
  <si>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</si>
  <si>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</si>
  <si>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</si>
  <si>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</si>
  <si>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</si>
  <si>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</si>
  <si>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</si>
  <si>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</si>
  <si>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</si>
  <si>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</si>
  <si>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</si>
  <si>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</si>
  <si>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</si>
  <si>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</si>
  <si>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</si>
  <si>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</si>
  <si>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</si>
  <si>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</si>
  <si>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</si>
  <si>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</si>
  <si>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</si>
  <si>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</si>
  <si>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</si>
  <si>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</si>
  <si>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</si>
  <si>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</si>
  <si>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</si>
  <si>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</si>
  <si>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</si>
  <si>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</si>
  <si>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</si>
  <si>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</si>
  <si>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</si>
  <si>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</si>
  <si>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</si>
  <si>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</si>
  <si>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</si>
  <si>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</si>
  <si>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</si>
  <si>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</si>
  <si>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</si>
  <si>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</si>
  <si>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</si>
  <si>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</si>
  <si>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</si>
  <si>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</si>
  <si>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</si>
  <si>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</si>
  <si>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</si>
  <si>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</si>
  <si>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</si>
  <si>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</si>
  <si>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</si>
  <si>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</si>
  <si>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</si>
  <si>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</si>
  <si>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</si>
  <si>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</si>
  <si>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</si>
  <si>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</si>
  <si>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</si>
  <si>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</si>
  <si>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</si>
  <si>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</si>
  <si>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</si>
  <si>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</si>
  <si>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</si>
  <si>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</si>
  <si>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</si>
  <si>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</si>
  <si>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</si>
  <si>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</si>
  <si>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</si>
  <si>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</si>
  <si>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</si>
  <si>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</si>
  <si>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</si>
  <si>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</si>
  <si>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</si>
  <si>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</si>
  <si>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</si>
  <si>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</si>
  <si>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</si>
  <si>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</si>
  <si>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</si>
  <si>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</si>
  <si>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</si>
  <si>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</si>
  <si>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</si>
  <si>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</si>
  <si>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</si>
  <si>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</si>
  <si>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</si>
  <si>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</si>
  <si>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</si>
  <si>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</si>
  <si>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</si>
  <si>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</si>
  <si>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</si>
  <si>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</si>
  <si>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</si>
  <si>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</si>
  <si>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</si>
  <si>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</si>
  <si>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</si>
  <si>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</si>
  <si>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</si>
  <si>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</si>
  <si>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</si>
  <si>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</si>
  <si>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</si>
  <si>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</si>
  <si>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</si>
  <si>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</si>
  <si>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</si>
  <si>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</si>
  <si>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</si>
  <si>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</si>
  <si>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</si>
  <si>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</si>
  <si>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</si>
  <si>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</si>
  <si>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</si>
  <si>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</si>
  <si>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</si>
  <si>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</si>
  <si>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</si>
  <si>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</si>
  <si>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</si>
  <si>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</si>
  <si>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</si>
  <si>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</si>
  <si>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</si>
  <si>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</si>
  <si>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</si>
  <si>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</si>
  <si>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</si>
  <si>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</si>
  <si>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</si>
  <si>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</si>
  <si>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</si>
  <si>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</si>
  <si>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</si>
  <si>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</si>
  <si>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</si>
  <si>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</si>
  <si>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</si>
  <si>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</si>
  <si>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</si>
  <si>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</si>
  <si>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</si>
  <si>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</si>
  <si>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</si>
  <si>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</si>
  <si>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</si>
  <si>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</si>
  <si>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</si>
  <si>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</si>
  <si>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</si>
  <si>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</si>
  <si>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</si>
  <si>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</si>
  <si>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</si>
  <si>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</si>
  <si>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</si>
  <si>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</si>
  <si>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</si>
  <si>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</si>
  <si>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</si>
  <si>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</si>
  <si>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</si>
  <si>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</si>
  <si>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</si>
  <si>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</si>
  <si>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</si>
  <si>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</si>
  <si>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</si>
  <si>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</si>
  <si>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</si>
  <si>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</si>
  <si>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</si>
  <si>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</si>
  <si>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</si>
  <si>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</si>
  <si>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</si>
  <si>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</si>
  <si>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</si>
  <si>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</si>
  <si>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</si>
  <si>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</si>
  <si>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</si>
  <si>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</si>
  <si>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</si>
  <si>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</si>
  <si>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</si>
  <si>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</si>
  <si>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</si>
  <si>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</si>
  <si>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</si>
  <si>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</si>
  <si>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</si>
  <si>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</si>
  <si>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</si>
  <si>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</si>
  <si>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</si>
  <si>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</si>
  <si>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</si>
  <si>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</si>
  <si>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</si>
  <si>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</si>
  <si>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</si>
  <si>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</si>
  <si>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</si>
  <si>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</si>
  <si>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</si>
  <si>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</si>
  <si>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</si>
  <si>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</si>
  <si>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</si>
  <si>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</si>
  <si>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</si>
  <si>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</si>
  <si>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</si>
  <si>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</si>
  <si>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</si>
  <si>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</si>
  <si>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</si>
  <si>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</si>
  <si>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</si>
  <si>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</si>
  <si>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</si>
  <si>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</si>
  <si>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</si>
  <si>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</si>
  <si>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</si>
  <si>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</si>
  <si>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</si>
  <si>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</si>
  <si>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</si>
  <si>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</si>
  <si>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</si>
  <si>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</si>
  <si>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</si>
  <si>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</si>
  <si>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</si>
  <si>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</si>
  <si>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</si>
  <si>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</si>
  <si>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</si>
  <si>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</si>
  <si>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</si>
  <si>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</si>
  <si>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</si>
  <si>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</si>
  <si>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</si>
  <si>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</si>
  <si>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</si>
  <si>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</si>
  <si>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</si>
  <si>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</si>
  <si>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</si>
  <si>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</si>
  <si>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</si>
  <si>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</si>
  <si>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</si>
  <si>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</si>
  <si>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</si>
  <si>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</si>
  <si>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</si>
  <si>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</si>
  <si>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</si>
  <si>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</si>
  <si>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</si>
  <si>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</si>
  <si>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</si>
  <si>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</si>
  <si>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</si>
  <si>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</si>
  <si>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</si>
  <si>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</si>
  <si>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</si>
  <si>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</si>
  <si>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</si>
  <si>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</si>
  <si>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</si>
  <si>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</si>
  <si>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</si>
  <si>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</si>
  <si>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</si>
  <si>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</si>
  <si>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</si>
  <si>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</si>
  <si>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</si>
  <si>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</si>
  <si>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</si>
  <si>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</si>
  <si>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</si>
  <si>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</si>
  <si>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</si>
  <si>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</si>
  <si>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</si>
  <si>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</si>
  <si>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</si>
  <si>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</si>
  <si>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</si>
  <si>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</si>
  <si>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</si>
  <si>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</si>
  <si>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</si>
  <si>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</si>
  <si>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</si>
  <si>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</si>
  <si>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</si>
  <si>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</si>
  <si>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</si>
  <si>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</si>
  <si>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</si>
  <si>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</si>
  <si>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</si>
  <si>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</si>
  <si>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</si>
  <si>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</si>
  <si>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</si>
  <si>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</si>
  <si>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</si>
  <si>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</si>
  <si>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</si>
  <si>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</si>
  <si>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</si>
  <si>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</si>
  <si>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</si>
  <si>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</si>
  <si>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</si>
  <si>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</si>
  <si>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</si>
  <si>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</si>
  <si>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</si>
  <si>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</si>
  <si>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</si>
  <si>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</si>
  <si>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</si>
  <si>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</si>
  <si>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</si>
  <si>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</si>
  <si>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</si>
  <si>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</si>
  <si>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</si>
  <si>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</si>
  <si>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</si>
  <si>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</si>
  <si>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</si>
  <si>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</si>
  <si>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</si>
  <si>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</si>
  <si>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</si>
  <si>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</si>
  <si>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</si>
  <si>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</si>
  <si>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</si>
  <si>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</si>
  <si>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</si>
  <si>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</si>
  <si>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</si>
  <si>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</si>
  <si>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</si>
  <si>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</si>
  <si>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</si>
  <si>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</si>
  <si>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</si>
  <si>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</si>
  <si>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</si>
  <si>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</si>
  <si>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</si>
  <si>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</si>
  <si>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</si>
  <si>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</si>
  <si>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</si>
  <si>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</si>
  <si>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</si>
  <si>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</si>
  <si>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</si>
  <si>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</si>
  <si>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</si>
  <si>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</si>
  <si>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</si>
  <si>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</si>
  <si>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</si>
  <si>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</si>
  <si>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</si>
  <si>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</si>
  <si>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</si>
  <si>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</si>
  <si>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</si>
  <si>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</si>
  <si>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</si>
  <si>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</si>
  <si>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</si>
  <si>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</si>
  <si>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</si>
  <si>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</si>
  <si>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</si>
  <si>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</si>
  <si>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</si>
  <si>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</si>
  <si>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</si>
  <si>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</si>
  <si>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</si>
  <si>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</si>
  <si>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</si>
  <si>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</si>
  <si>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</si>
  <si>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</si>
  <si>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</si>
  <si>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</si>
  <si>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</si>
  <si>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</si>
  <si>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</si>
  <si>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</si>
  <si>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</si>
  <si>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</si>
  <si>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</si>
  <si>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</si>
  <si>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</si>
  <si>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</si>
  <si>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</si>
  <si>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</si>
  <si>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</si>
  <si>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</si>
  <si>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</si>
  <si>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</si>
  <si>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</si>
  <si>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</si>
  <si>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</si>
  <si>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</si>
  <si>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</si>
  <si>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</si>
  <si>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</si>
  <si>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</si>
  <si>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</si>
  <si>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</si>
  <si>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</si>
  <si>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</si>
  <si>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</si>
  <si>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</si>
  <si>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</si>
  <si>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</si>
  <si>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</si>
  <si>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</si>
  <si>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</si>
  <si>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</si>
  <si>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</si>
  <si>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</si>
  <si>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</si>
  <si>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</si>
  <si>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</si>
  <si>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</si>
  <si>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</si>
  <si>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</si>
  <si>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</si>
  <si>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</si>
  <si>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</si>
  <si>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</si>
  <si>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</si>
  <si>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</si>
  <si>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</si>
  <si>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</si>
  <si>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</si>
  <si>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</si>
  <si>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</si>
  <si>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</si>
  <si>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</si>
  <si>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</si>
  <si>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</si>
  <si>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</si>
  <si>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</si>
  <si>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</si>
  <si>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</si>
  <si>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</si>
  <si>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</si>
  <si>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</si>
  <si>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</si>
  <si>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</si>
  <si>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</si>
  <si>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</si>
  <si>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</si>
  <si>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</si>
  <si>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</si>
  <si>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</si>
  <si>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</si>
  <si>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</si>
  <si>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</si>
  <si>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</si>
  <si>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</si>
  <si>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</si>
  <si>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</si>
  <si>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</si>
  <si>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</si>
  <si>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</si>
  <si>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</si>
  <si>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</si>
  <si>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</si>
  <si>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</si>
  <si>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</si>
  <si>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</si>
  <si>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</si>
  <si>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</si>
  <si>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</si>
  <si>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</si>
  <si>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</si>
  <si>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</si>
  <si>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</si>
  <si>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</si>
  <si>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</si>
  <si>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</si>
  <si>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</si>
  <si>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</si>
  <si>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</si>
  <si>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</si>
  <si>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</si>
  <si>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</si>
  <si>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</si>
  <si>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</si>
  <si>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</si>
  <si>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</si>
  <si>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</si>
  <si>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</si>
  <si>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</si>
  <si>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</si>
  <si>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</si>
  <si>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</si>
  <si>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</si>
  <si>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</si>
  <si>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</si>
  <si>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</si>
  <si>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</si>
  <si>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</si>
  <si>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</si>
  <si>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</si>
  <si>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</si>
  <si>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</si>
  <si>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</si>
  <si>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</si>
  <si>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</si>
  <si>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</si>
  <si>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</si>
  <si>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</si>
  <si>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</si>
  <si>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</si>
  <si>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</si>
  <si>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</si>
  <si>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</si>
  <si>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</si>
  <si>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</si>
  <si>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</si>
  <si>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</si>
  <si>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</si>
  <si>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</si>
  <si>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</si>
  <si>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</si>
  <si>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</si>
  <si>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</si>
  <si>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</si>
  <si>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</si>
  <si>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</si>
  <si>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</si>
  <si>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</si>
  <si>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</si>
  <si>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</si>
  <si>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</si>
  <si>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</si>
  <si>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</si>
  <si>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</si>
  <si>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</si>
  <si>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</si>
  <si>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</si>
  <si>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</si>
  <si>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</si>
  <si>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</si>
  <si>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</si>
  <si>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</si>
  <si>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</si>
  <si>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</si>
  <si>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</si>
  <si>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</si>
  <si>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</si>
  <si>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</si>
  <si>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</si>
  <si>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</si>
  <si>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</si>
  <si>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</si>
  <si>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</si>
  <si>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</si>
  <si>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</si>
  <si>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</si>
  <si>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</si>
  <si>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</si>
  <si>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</si>
  <si>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</si>
  <si>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</si>
  <si>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</si>
  <si>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</si>
  <si>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</si>
  <si>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</si>
  <si>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</si>
  <si>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</si>
  <si>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</si>
  <si>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</si>
  <si>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</si>
  <si>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</si>
  <si>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</si>
  <si>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</si>
  <si>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</si>
  <si>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</si>
  <si>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</si>
  <si>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</si>
  <si>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</si>
  <si>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</si>
  <si>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</si>
  <si>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</si>
  <si>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</si>
  <si>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</si>
  <si>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</si>
  <si>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</si>
  <si>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</si>
  <si>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</si>
  <si>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</si>
  <si>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</si>
  <si>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</si>
  <si>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</si>
  <si>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</si>
  <si>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</si>
  <si>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</si>
  <si>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</si>
  <si>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</si>
  <si>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</si>
  <si>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</si>
  <si>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</si>
  <si>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</si>
  <si>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</si>
  <si>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</si>
  <si>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</si>
  <si>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</si>
  <si>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</si>
  <si>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</si>
  <si>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</si>
  <si>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</si>
  <si>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</si>
  <si>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</si>
  <si>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</si>
  <si>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</si>
  <si>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</si>
  <si>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</si>
  <si>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</si>
  <si>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</si>
  <si>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</si>
  <si>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</si>
  <si>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</si>
  <si>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</si>
  <si>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</si>
  <si>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</si>
  <si>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</si>
  <si>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</si>
  <si>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</si>
  <si>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</si>
  <si>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</si>
  <si>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</si>
  <si>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</si>
  <si>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</si>
  <si>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</si>
  <si>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</si>
  <si>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</si>
  <si>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</si>
  <si>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</si>
  <si>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</si>
  <si>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</si>
  <si>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</si>
  <si>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</si>
  <si>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</si>
  <si>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</si>
  <si>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</si>
  <si>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</si>
  <si>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</si>
  <si>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</si>
  <si>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</si>
  <si>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</si>
  <si>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</si>
  <si>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</si>
  <si>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</si>
  <si>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</si>
  <si>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</si>
  <si>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</si>
  <si>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</si>
  <si>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</si>
  <si>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</si>
  <si>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</si>
  <si>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</si>
  <si>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</si>
  <si>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</si>
  <si>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</si>
  <si>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</si>
  <si>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</si>
  <si>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</si>
  <si>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</si>
  <si>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</si>
  <si>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</si>
  <si>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</si>
  <si>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</si>
  <si>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</si>
  <si>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</si>
  <si>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</si>
  <si>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</si>
  <si>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</si>
  <si>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</si>
  <si>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</si>
  <si>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</si>
  <si>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</si>
  <si>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</si>
  <si>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</si>
  <si>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</si>
  <si>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</si>
  <si>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</si>
  <si>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</si>
  <si>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</si>
  <si>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</si>
  <si>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</si>
  <si>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</si>
  <si>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</si>
  <si>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</si>
  <si>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</si>
  <si>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</si>
  <si>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</si>
  <si>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</si>
  <si>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</si>
  <si>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</si>
  <si>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</si>
  <si>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</si>
  <si>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</si>
  <si>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</si>
  <si>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</si>
  <si>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</si>
  <si>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</si>
  <si>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</si>
  <si>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</si>
  <si>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</si>
  <si>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</si>
  <si>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</si>
  <si>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</si>
  <si>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</si>
  <si>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</si>
  <si>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</si>
  <si>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</si>
  <si>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</si>
  <si>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</si>
  <si>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</si>
  <si>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</si>
  <si>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</si>
  <si>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</si>
  <si>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</si>
  <si>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</si>
  <si>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</si>
  <si>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</si>
  <si>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</si>
  <si>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</si>
  <si>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</si>
  <si>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</si>
  <si>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</si>
  <si>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</si>
  <si>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</si>
  <si>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</si>
  <si>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</si>
  <si>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</si>
  <si>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</si>
  <si>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</si>
  <si>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</si>
  <si>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</si>
  <si>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</si>
  <si>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</si>
  <si>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</si>
  <si>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</si>
  <si>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</si>
  <si>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</si>
  <si>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</si>
  <si>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</si>
  <si>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</si>
  <si>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</si>
  <si>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</si>
  <si>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</si>
  <si>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</si>
  <si>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</si>
  <si>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</si>
  <si>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</si>
  <si>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</si>
  <si>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</si>
  <si>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</si>
  <si>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</si>
  <si>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</si>
  <si>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</si>
  <si>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</si>
  <si>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</si>
  <si>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</si>
  <si>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</si>
  <si>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</si>
  <si>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</si>
  <si>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</si>
  <si>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</si>
  <si>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</si>
  <si>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</si>
  <si>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</si>
  <si>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</si>
  <si>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</si>
  <si>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</si>
  <si>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</si>
  <si>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</si>
  <si>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</si>
  <si>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</si>
  <si>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</si>
  <si>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</si>
  <si>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</si>
  <si>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</si>
  <si>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</si>
  <si>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</si>
  <si>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</si>
  <si>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</si>
  <si>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</si>
  <si>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</si>
  <si>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</si>
  <si>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</si>
  <si>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</si>
  <si>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</si>
  <si>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</si>
  <si>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</si>
  <si>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</si>
  <si>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</si>
  <si>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</si>
  <si>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</si>
  <si>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</si>
  <si>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</si>
  <si>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</si>
  <si>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</si>
  <si>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</si>
  <si>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</si>
  <si>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</si>
  <si>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</si>
  <si>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</si>
  <si>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</si>
  <si>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</si>
  <si>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</si>
  <si>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</si>
  <si>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</si>
  <si>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</si>
  <si>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</si>
  <si>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</si>
  <si>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</si>
  <si>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</si>
  <si>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</si>
  <si>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</si>
  <si>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</si>
  <si>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</si>
  <si>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</si>
  <si>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</si>
  <si>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</si>
  <si>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</si>
  <si>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</si>
  <si>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</si>
  <si>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</si>
  <si>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</si>
  <si>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</si>
  <si>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</si>
  <si>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</si>
  <si>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</si>
  <si>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</si>
  <si>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</si>
  <si>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</si>
  <si>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</si>
  <si>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</si>
  <si>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</si>
  <si>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</si>
  <si>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</si>
  <si>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</si>
  <si>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</si>
  <si>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</si>
  <si>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</si>
  <si>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</si>
  <si>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</si>
  <si>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</si>
  <si>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</si>
  <si>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</si>
  <si>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</si>
  <si>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</si>
  <si>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</si>
  <si>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</si>
  <si>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</si>
  <si>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</si>
  <si>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</si>
  <si>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</si>
  <si>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</si>
  <si>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</si>
  <si>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</si>
  <si>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</si>
  <si>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</si>
  <si>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</si>
  <si>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</si>
  <si>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</si>
  <si>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</si>
  <si>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</si>
  <si>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</si>
  <si>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</si>
  <si>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</si>
  <si>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</si>
  <si>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</si>
  <si>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</si>
  <si>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</si>
  <si>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</si>
  <si>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</si>
  <si>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</si>
  <si>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</si>
  <si>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</si>
  <si>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</si>
  <si>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</si>
  <si>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</si>
  <si>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</si>
  <si>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</si>
  <si>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</si>
  <si>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</si>
  <si>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</si>
  <si>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</si>
  <si>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</si>
  <si>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</si>
  <si>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</si>
  <si>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</si>
  <si>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</si>
  <si>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</si>
  <si>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</si>
  <si>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</si>
  <si>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</si>
  <si>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</si>
  <si>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</si>
  <si>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</si>
  <si>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</si>
  <si>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</si>
  <si>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</si>
  <si>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</si>
  <si>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</si>
  <si>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</si>
  <si>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</si>
  <si>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</si>
  <si>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</si>
  <si>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</si>
  <si>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</si>
  <si>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</si>
  <si>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</si>
  <si>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</si>
  <si>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</si>
  <si>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</si>
  <si>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</si>
  <si>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</si>
  <si>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</si>
  <si>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</si>
  <si>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</si>
  <si>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</si>
  <si>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</si>
  <si>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</si>
  <si>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</si>
  <si>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</si>
  <si>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</si>
  <si>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</si>
  <si>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</si>
  <si>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</si>
  <si>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</si>
  <si>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</si>
  <si>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</si>
  <si>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</si>
  <si>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</si>
  <si>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</si>
  <si>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</si>
  <si>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</si>
  <si>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</si>
  <si>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</si>
  <si>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</si>
  <si>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</si>
  <si>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</si>
  <si>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</si>
  <si>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</si>
  <si>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</si>
  <si>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</si>
  <si>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</si>
  <si>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</si>
  <si>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</si>
  <si>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</si>
  <si>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</si>
  <si>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</si>
  <si>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</si>
  <si>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</si>
  <si>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</si>
  <si>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</si>
  <si>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</si>
  <si>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</si>
  <si>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</si>
  <si>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</si>
  <si>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</si>
  <si>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</si>
  <si>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</si>
  <si>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</si>
  <si>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</si>
  <si>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</si>
  <si>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</si>
  <si>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</si>
  <si>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</si>
  <si>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</si>
  <si>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</si>
  <si>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</si>
  <si>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</si>
  <si>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</si>
  <si>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</si>
  <si>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</si>
  <si>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</si>
  <si>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</si>
  <si>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</si>
  <si>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</si>
  <si>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</si>
  <si>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</si>
  <si>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</si>
  <si>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</si>
  <si>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</si>
  <si>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</si>
  <si>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</si>
  <si>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</si>
  <si>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</si>
  <si>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</si>
  <si>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</si>
  <si>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</si>
  <si>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</si>
  <si>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</si>
  <si>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</si>
  <si>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</si>
  <si>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</si>
  <si>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</si>
  <si>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</si>
  <si>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</si>
  <si>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</si>
  <si>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</si>
  <si>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</si>
  <si>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</si>
  <si>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</si>
  <si>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</si>
  <si>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</si>
  <si>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</si>
  <si>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</si>
  <si>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</si>
  <si>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</si>
  <si>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</si>
  <si>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</si>
  <si>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</si>
  <si>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</si>
  <si>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</si>
  <si>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</si>
  <si>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</si>
  <si>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</si>
  <si>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</si>
  <si>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</si>
  <si>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</si>
  <si>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</si>
  <si>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</si>
  <si>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</si>
  <si>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</si>
  <si>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</si>
  <si>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</si>
  <si>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</si>
  <si>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</si>
  <si>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</si>
  <si>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</si>
  <si>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</si>
  <si>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</si>
  <si>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</si>
  <si>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</si>
  <si>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</si>
  <si>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</si>
  <si>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</si>
  <si>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</si>
  <si>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</si>
  <si>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</si>
  <si>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</si>
  <si>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</si>
  <si>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</si>
  <si>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</si>
  <si>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</si>
  <si>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</si>
  <si>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</si>
  <si>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</si>
  <si>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</si>
  <si>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</si>
  <si>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</si>
  <si>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</si>
  <si>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</si>
  <si>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</si>
  <si>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</si>
  <si>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</si>
  <si>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</si>
  <si>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</si>
  <si>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</si>
  <si>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</si>
  <si>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</si>
  <si>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</si>
  <si>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</si>
  <si>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</si>
  <si>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</si>
  <si>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</si>
  <si>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</si>
  <si>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</si>
  <si>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</si>
  <si>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</si>
  <si>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</si>
  <si>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</si>
  <si>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</si>
  <si>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</si>
  <si>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</si>
  <si>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</si>
  <si>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</si>
  <si>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</si>
  <si>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</si>
  <si>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</si>
  <si>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</si>
  <si>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</si>
  <si>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</si>
  <si>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</si>
  <si>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</si>
  <si>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</si>
  <si>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</si>
  <si>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</si>
  <si>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</si>
  <si>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</si>
  <si>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</si>
  <si>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</si>
  <si>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</si>
  <si>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</si>
  <si>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</si>
  <si>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</si>
  <si>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</si>
  <si>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</si>
  <si>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</si>
  <si>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</si>
  <si>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</si>
  <si>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</si>
  <si>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</si>
  <si>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</si>
  <si>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</si>
  <si>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</si>
  <si>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</si>
  <si>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</si>
  <si>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</si>
  <si>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</si>
  <si>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</si>
  <si>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</si>
  <si>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</si>
  <si>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</si>
  <si>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</si>
  <si>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</si>
  <si>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</si>
  <si>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</si>
  <si>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</si>
  <si>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</si>
  <si>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</si>
  <si>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</si>
  <si>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</si>
  <si>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</si>
  <si>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</si>
  <si>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</si>
  <si>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</si>
  <si>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</si>
  <si>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</si>
  <si>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</si>
  <si>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</si>
  <si>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</si>
  <si>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</si>
  <si>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</si>
  <si>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</si>
  <si>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</si>
  <si>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</si>
  <si>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</si>
  <si>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</si>
  <si>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</si>
  <si>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</si>
  <si>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</si>
  <si>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</si>
  <si>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</si>
  <si>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</si>
  <si>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</si>
  <si>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</si>
  <si>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</si>
  <si>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</si>
  <si>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</si>
  <si>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</si>
  <si>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</si>
  <si>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</si>
  <si>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</si>
  <si>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</si>
  <si>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</si>
  <si>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</si>
  <si>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</si>
  <si>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</si>
  <si>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</si>
  <si>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</si>
  <si>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</si>
  <si>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</si>
  <si>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</si>
  <si>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</si>
  <si>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</si>
  <si>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</si>
  <si>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</si>
  <si>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</si>
  <si>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</si>
  <si>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</si>
  <si>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</si>
  <si>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</si>
  <si>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</si>
  <si>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</si>
  <si>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</si>
  <si>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</si>
  <si>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</si>
  <si>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</si>
  <si>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</si>
  <si>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</si>
  <si>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</si>
  <si>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</si>
  <si>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</si>
  <si>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</si>
  <si>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</si>
  <si>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</si>
  <si>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</si>
  <si>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</si>
  <si>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</si>
  <si>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</si>
  <si>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</si>
  <si>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</si>
  <si>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</si>
  <si>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</si>
  <si>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</si>
  <si>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</si>
  <si>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</si>
  <si>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</si>
  <si>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</si>
  <si>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</si>
  <si>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</si>
  <si>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</si>
  <si>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</si>
  <si>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</si>
  <si>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</si>
  <si>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</si>
  <si>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</si>
  <si>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</si>
  <si>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</si>
  <si>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</si>
  <si>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</si>
  <si>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</si>
  <si>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</si>
  <si>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</si>
  <si>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</si>
  <si>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</si>
  <si>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</si>
  <si>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</si>
  <si>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</si>
  <si>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</si>
  <si>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</si>
  <si>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</si>
  <si>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</si>
  <si>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</si>
  <si>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</si>
  <si>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</si>
  <si>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</si>
  <si>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</si>
  <si>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</si>
  <si>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</si>
  <si>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</si>
  <si>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</si>
  <si>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</si>
  <si>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</si>
  <si>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</si>
  <si>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</si>
  <si>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</si>
  <si>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</si>
  <si>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</si>
  <si>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</si>
  <si>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</si>
  <si>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</si>
  <si>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</si>
  <si>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</si>
  <si>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</si>
  <si>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</si>
  <si>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</si>
  <si>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</si>
  <si>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</si>
  <si>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</si>
  <si>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</si>
  <si>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</si>
  <si>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</si>
  <si>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</si>
  <si>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</si>
  <si>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</si>
  <si>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</si>
  <si>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</si>
  <si>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</si>
  <si>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</si>
  <si>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</si>
  <si>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</si>
  <si>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</si>
  <si>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</si>
  <si>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</si>
  <si>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</si>
  <si>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</si>
  <si>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</si>
  <si>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</si>
  <si>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</si>
  <si>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</si>
  <si>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</si>
  <si>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</si>
  <si>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</si>
  <si>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</si>
  <si>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</si>
  <si>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</si>
  <si>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</si>
  <si>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</si>
  <si>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</si>
  <si>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</si>
  <si>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</si>
  <si>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</si>
  <si>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</si>
  <si>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</si>
  <si>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</si>
  <si>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</si>
  <si>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</si>
  <si>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</si>
  <si>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</si>
  <si>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</si>
  <si>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</si>
  <si>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</si>
  <si>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</si>
  <si>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</si>
  <si>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</si>
  <si>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</si>
  <si>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</si>
  <si>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</si>
  <si>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</si>
  <si>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</si>
  <si>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</si>
  <si>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</si>
  <si>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</si>
  <si>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</si>
  <si>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</si>
  <si>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</si>
  <si>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</si>
  <si>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</si>
  <si>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</si>
  <si>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</si>
  <si>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</si>
  <si>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</si>
  <si>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</si>
  <si>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</si>
  <si>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</si>
  <si>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</si>
  <si>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</si>
  <si>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</si>
  <si>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</si>
  <si>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</si>
  <si>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</si>
  <si>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</si>
  <si>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</si>
  <si>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</si>
  <si>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</si>
  <si>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</si>
  <si>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</si>
  <si>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</si>
  <si>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</si>
  <si>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</si>
  <si>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</si>
  <si>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</si>
  <si>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</si>
  <si>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</si>
  <si>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</si>
  <si>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</si>
  <si>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</si>
  <si>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</si>
  <si>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</si>
  <si>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</si>
  <si>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</si>
  <si>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</si>
  <si>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</si>
  <si>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</si>
  <si>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</si>
  <si>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</si>
  <si>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</si>
  <si>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</si>
  <si>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</si>
  <si>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</si>
  <si>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</si>
  <si>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</si>
  <si>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</si>
  <si>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</si>
  <si>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</si>
  <si>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</si>
  <si>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</si>
  <si>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</si>
  <si>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</si>
  <si>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</si>
  <si>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</si>
  <si>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</si>
  <si>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</si>
  <si>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</si>
  <si>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</si>
  <si>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</si>
  <si>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</si>
  <si>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</si>
  <si>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</si>
  <si>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</si>
  <si>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</si>
  <si>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</si>
  <si>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</si>
  <si>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</si>
  <si>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</si>
  <si>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</si>
  <si>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</si>
  <si>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</si>
  <si>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</si>
  <si>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</si>
  <si>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</si>
  <si>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</si>
  <si>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</si>
  <si>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</si>
  <si>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</si>
  <si>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</si>
  <si>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</si>
  <si>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</si>
  <si>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</si>
  <si>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</si>
  <si>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</si>
  <si>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</si>
  <si>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</si>
  <si>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</si>
  <si>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</si>
  <si>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</si>
  <si>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</si>
  <si>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</si>
  <si>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</si>
  <si>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</si>
  <si>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</si>
  <si>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</si>
  <si>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</si>
  <si>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</si>
  <si>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</si>
  <si>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</si>
  <si>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</si>
  <si>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</si>
  <si>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</si>
  <si>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</si>
  <si>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</si>
  <si>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</si>
  <si>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</si>
  <si>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</si>
  <si>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</si>
  <si>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</si>
  <si>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</si>
  <si>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</si>
  <si>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</si>
  <si>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</si>
  <si>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</si>
  <si>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</si>
  <si>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</si>
  <si>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</si>
  <si>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</si>
  <si>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</si>
  <si>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</si>
  <si>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</si>
  <si>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</si>
  <si>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</si>
  <si>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</si>
  <si>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</si>
  <si>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</si>
  <si>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</si>
  <si>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</si>
  <si>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</si>
  <si>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</si>
  <si>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</si>
  <si>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</si>
  <si>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</si>
  <si>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</si>
  <si>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</si>
  <si>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</si>
  <si>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</si>
  <si>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</si>
  <si>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</si>
  <si>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</si>
  <si>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</si>
  <si>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</si>
  <si>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</si>
  <si>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</si>
  <si>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</si>
  <si>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</si>
  <si>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</si>
  <si>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</si>
  <si>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</si>
  <si>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</si>
  <si>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</si>
  <si>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</si>
  <si>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</si>
  <si>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</si>
  <si>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</si>
  <si>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</si>
  <si>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</si>
  <si>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</si>
  <si>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</si>
  <si>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</si>
  <si>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</si>
  <si>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</si>
  <si>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</si>
  <si>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</si>
  <si>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</si>
  <si>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</si>
  <si>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</si>
  <si>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</si>
  <si>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</si>
  <si>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</si>
  <si>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</si>
  <si>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</si>
  <si>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</si>
  <si>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</si>
  <si>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</si>
  <si>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</si>
  <si>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</si>
  <si>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</si>
  <si>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</si>
  <si>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</si>
  <si>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</si>
  <si>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</si>
  <si>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</si>
  <si>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</si>
  <si>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</si>
  <si>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</si>
  <si>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</si>
  <si>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</si>
  <si>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</si>
  <si>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</si>
  <si>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</si>
  <si>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</si>
  <si>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</si>
  <si>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</si>
  <si>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</si>
  <si>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</si>
  <si>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</si>
  <si>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</si>
  <si>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</si>
  <si>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</si>
  <si>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</si>
  <si>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</si>
  <si>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</si>
  <si>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</si>
  <si>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</si>
  <si>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</si>
  <si>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</si>
  <si>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</si>
  <si>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</si>
  <si>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</si>
  <si>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</si>
  <si>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</si>
  <si>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</si>
  <si>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</si>
  <si>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</si>
  <si>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</si>
  <si>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</si>
  <si>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</si>
  <si>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</si>
  <si>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</si>
  <si>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</si>
  <si>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</si>
  <si>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</si>
  <si>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</si>
  <si>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</si>
  <si>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</si>
  <si>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</si>
  <si>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</si>
  <si>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</si>
  <si>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</si>
  <si>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</si>
  <si>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</si>
  <si>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</si>
  <si>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</si>
  <si>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</si>
  <si>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</si>
  <si>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</si>
  <si>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</si>
  <si>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</si>
  <si>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</si>
  <si>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</si>
  <si>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</si>
  <si>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</si>
  <si>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</si>
  <si>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</si>
  <si>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</si>
  <si>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</si>
  <si>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</si>
  <si>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</si>
  <si>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</si>
  <si>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</si>
  <si>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</si>
  <si>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</si>
  <si>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</si>
  <si>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</si>
  <si>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</si>
  <si>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</si>
  <si>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</si>
  <si>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</si>
  <si>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</si>
  <si>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</si>
  <si>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</si>
  <si>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</si>
  <si>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</si>
  <si>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</si>
  <si>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</si>
  <si>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</si>
  <si>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</si>
  <si>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</si>
  <si>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</si>
  <si>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</si>
  <si>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</si>
  <si>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</si>
  <si>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</si>
  <si>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</si>
  <si>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</si>
  <si>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</si>
  <si>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</si>
  <si>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</si>
  <si>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</si>
  <si>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</si>
  <si>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</si>
  <si>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</si>
  <si>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</si>
  <si>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</si>
  <si>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</si>
  <si>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</si>
  <si>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</si>
  <si>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</si>
  <si>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</si>
  <si>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</si>
  <si>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</si>
  <si>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</si>
  <si>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</si>
  <si>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</si>
  <si>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</si>
  <si>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</si>
  <si>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</si>
  <si>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</si>
  <si>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</si>
  <si>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</si>
  <si>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</si>
  <si>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</si>
  <si>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</si>
  <si>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</si>
  <si>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</si>
  <si>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</si>
  <si>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</si>
  <si>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</si>
  <si>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</si>
  <si>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</si>
  <si>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</si>
  <si>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</si>
  <si>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</si>
  <si>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</si>
  <si>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</si>
  <si>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</si>
  <si>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</si>
  <si>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</si>
  <si>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</si>
  <si>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</si>
  <si>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</si>
  <si>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</si>
  <si>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</si>
  <si>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</si>
  <si>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</si>
  <si>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</si>
  <si>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</si>
  <si>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</si>
  <si>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</si>
  <si>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</si>
  <si>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</si>
  <si>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</si>
  <si>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</si>
  <si>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</si>
  <si>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</si>
  <si>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</si>
  <si>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</si>
  <si>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</si>
  <si>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</si>
  <si>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</si>
  <si>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</si>
  <si>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</si>
  <si>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</si>
  <si>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</si>
  <si>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</si>
  <si>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</si>
  <si>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</si>
  <si>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</si>
  <si>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</si>
  <si>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</si>
  <si>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</si>
  <si>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</si>
  <si>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</si>
  <si>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</si>
  <si>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</si>
  <si>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</si>
  <si>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</si>
  <si>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</si>
  <si>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</si>
  <si>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</si>
  <si>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</si>
  <si>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</si>
  <si>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</si>
  <si>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</si>
  <si>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</si>
  <si>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</si>
  <si>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</si>
  <si>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</si>
  <si>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</si>
  <si>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</si>
  <si>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</si>
  <si>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</si>
  <si>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</si>
  <si>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</si>
  <si>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</si>
  <si>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</si>
  <si>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</si>
  <si>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</si>
  <si>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</si>
  <si>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</si>
  <si>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</si>
  <si>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</si>
  <si>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</si>
  <si>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</si>
  <si>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</si>
  <si>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</si>
  <si>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</si>
  <si>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</si>
  <si>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</si>
  <si>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</si>
  <si>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</si>
  <si>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</si>
  <si>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</si>
  <si>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</si>
  <si>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</si>
  <si>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</si>
  <si>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</si>
  <si>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</si>
  <si>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</si>
  <si>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</si>
  <si>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</si>
  <si>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</si>
  <si>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</si>
  <si>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</si>
  <si>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</si>
  <si>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</si>
  <si>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</si>
  <si>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</si>
  <si>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</si>
  <si>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</si>
  <si>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</si>
  <si>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</si>
  <si>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</si>
  <si>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</si>
  <si>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</si>
  <si>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</si>
  <si>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</si>
  <si>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</si>
  <si>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</si>
  <si>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</si>
  <si>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</si>
  <si>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</si>
  <si>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</si>
  <si>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</si>
  <si>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</si>
  <si>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</si>
  <si>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</si>
  <si>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</si>
  <si>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</si>
  <si>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</si>
  <si>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</si>
  <si>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</si>
  <si>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</si>
  <si>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</si>
  <si>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</si>
  <si>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</si>
  <si>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</si>
  <si>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</si>
  <si>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</si>
  <si>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</si>
  <si>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</si>
  <si>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</si>
  <si>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</si>
  <si>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</si>
  <si>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</si>
  <si>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</si>
  <si>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</si>
  <si>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</si>
  <si>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</si>
  <si>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</si>
  <si>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</si>
  <si>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</si>
  <si>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</si>
  <si>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</si>
  <si>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</si>
  <si>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</si>
  <si>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</si>
  <si>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</si>
  <si>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</si>
  <si>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</si>
  <si>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</si>
  <si>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</si>
  <si>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</si>
  <si>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</si>
  <si>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</si>
  <si>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</si>
  <si>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</si>
  <si>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</si>
  <si>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</si>
  <si>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</si>
  <si>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</si>
  <si>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</si>
  <si>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</si>
  <si>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</si>
  <si>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</si>
  <si>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</si>
  <si>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</si>
  <si>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</si>
  <si>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</si>
  <si>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</si>
  <si>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</si>
  <si>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</si>
  <si>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</si>
  <si>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</si>
  <si>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</si>
  <si>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</si>
  <si>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</si>
  <si>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</si>
  <si>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</si>
  <si>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</si>
  <si>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</si>
  <si>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</si>
  <si>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</si>
  <si>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</si>
  <si>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</si>
  <si>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</si>
  <si>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</si>
  <si>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</si>
  <si>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</si>
  <si>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</si>
  <si>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</si>
  <si>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</si>
  <si>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</si>
  <si>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</si>
  <si>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</si>
  <si>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</si>
  <si>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</si>
  <si>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</si>
  <si>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</si>
  <si>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</si>
  <si>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</si>
  <si>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</si>
  <si>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</si>
  <si>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</si>
  <si>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</si>
  <si>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</si>
  <si>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</si>
  <si>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</si>
  <si>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</si>
  <si>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</si>
  <si>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</si>
  <si>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</si>
  <si>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</si>
  <si>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</si>
  <si>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</si>
  <si>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</si>
  <si>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</si>
  <si>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</si>
  <si>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</si>
  <si>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</si>
  <si>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</si>
  <si>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</si>
  <si>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</si>
  <si>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</si>
  <si>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</si>
  <si>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</si>
  <si>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</si>
  <si>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</si>
  <si>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</si>
  <si>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</si>
  <si>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</si>
  <si>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</si>
  <si>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</si>
  <si>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</si>
  <si>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</si>
  <si>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</si>
  <si>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</si>
  <si>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</si>
  <si>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</si>
  <si>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</si>
  <si>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</si>
  <si>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</si>
  <si>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</si>
  <si>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</si>
  <si>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</si>
  <si>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</si>
  <si>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</si>
  <si>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</si>
  <si>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</si>
  <si>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</si>
  <si>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</si>
  <si>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</si>
  <si>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</si>
  <si>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</si>
  <si>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</si>
  <si>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</si>
  <si>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</si>
  <si>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</si>
  <si>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</si>
  <si>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</si>
  <si>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</si>
  <si>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</si>
  <si>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</si>
  <si>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</si>
  <si>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</si>
  <si>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</si>
  <si>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</si>
  <si>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</si>
  <si>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</si>
  <si>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</si>
  <si>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</si>
  <si>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</si>
  <si>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</si>
  <si>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</si>
  <si>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</si>
  <si>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</si>
  <si>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</si>
  <si>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</si>
  <si>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</si>
  <si>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</si>
  <si>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</si>
  <si>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</si>
  <si>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</si>
  <si>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</si>
  <si>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</si>
  <si>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</si>
  <si>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</si>
  <si>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</si>
  <si>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</si>
  <si>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</si>
  <si>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</si>
  <si>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</si>
  <si>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</si>
  <si>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</si>
  <si>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</si>
  <si>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</si>
  <si>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</si>
  <si>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</si>
  <si>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</si>
  <si>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</si>
  <si>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</si>
  <si>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</si>
  <si>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</si>
  <si>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</si>
  <si>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</si>
  <si>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</si>
  <si>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</si>
  <si>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</si>
  <si>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</si>
  <si>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</si>
  <si>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</si>
  <si>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</si>
  <si>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</si>
  <si>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</si>
  <si>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</si>
  <si>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</si>
  <si>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</si>
  <si>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</si>
  <si>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</si>
  <si>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</si>
  <si>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</si>
  <si>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</si>
  <si>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</si>
  <si>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</si>
  <si>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</si>
  <si>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</si>
  <si>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</si>
  <si>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</si>
  <si>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</si>
  <si>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</si>
  <si>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</si>
  <si>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</si>
  <si>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</si>
  <si>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</si>
  <si>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</si>
  <si>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</si>
  <si>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</si>
  <si>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</si>
  <si>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</si>
  <si>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</si>
  <si>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</si>
  <si>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</si>
  <si>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</si>
  <si>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</si>
  <si>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</si>
  <si>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</si>
  <si>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</si>
  <si>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</si>
  <si>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</si>
  <si>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</si>
  <si>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</si>
  <si>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</si>
  <si>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</si>
  <si>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</si>
  <si>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</si>
  <si>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</si>
  <si>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</si>
  <si>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</si>
  <si>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</si>
  <si>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</si>
  <si>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</si>
  <si>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</si>
  <si>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</si>
  <si>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</si>
  <si>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</si>
  <si>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</si>
  <si>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</si>
  <si>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</si>
  <si>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</si>
  <si>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</si>
  <si>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</si>
  <si>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</si>
  <si>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</si>
  <si>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</si>
  <si>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</si>
  <si>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</si>
  <si>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</si>
  <si>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</si>
  <si>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</si>
  <si>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</si>
  <si>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</si>
  <si>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</si>
  <si>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</si>
  <si>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</si>
  <si>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</si>
  <si>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</si>
  <si>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</si>
  <si>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</si>
  <si>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</si>
  <si>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</si>
  <si>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</si>
  <si>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</si>
  <si>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</si>
  <si>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</si>
  <si>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</si>
  <si>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</si>
  <si>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</si>
  <si>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</si>
  <si>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</si>
  <si>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</si>
  <si>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</si>
  <si>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</si>
  <si>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</si>
  <si>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</si>
  <si>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</si>
  <si>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</si>
  <si>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</si>
  <si>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</si>
  <si>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</si>
  <si>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</si>
  <si>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</si>
  <si>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</si>
  <si>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</si>
  <si>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</si>
  <si>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</si>
  <si>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</si>
  <si>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</si>
  <si>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</si>
  <si>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</si>
  <si>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</si>
  <si>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</si>
  <si>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</si>
  <si>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</si>
  <si>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</si>
  <si>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</si>
  <si>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</si>
  <si>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</si>
  <si>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</si>
  <si>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</si>
  <si>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</si>
  <si>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</si>
  <si>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</si>
  <si>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</si>
  <si>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</si>
  <si>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</si>
  <si>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</si>
  <si>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</si>
  <si>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</si>
  <si>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</si>
  <si>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</si>
  <si>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</si>
  <si>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</si>
  <si>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</si>
  <si>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</si>
  <si>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</si>
  <si>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</si>
  <si>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</si>
  <si>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</si>
  <si>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</si>
  <si>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</si>
  <si>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</si>
  <si>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</si>
  <si>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</si>
  <si>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</si>
  <si>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</si>
  <si>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</si>
  <si>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</si>
  <si>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</si>
  <si>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</si>
  <si>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</si>
  <si>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</si>
  <si>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</si>
  <si>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</si>
  <si>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</si>
  <si>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</si>
  <si>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</si>
  <si>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</si>
  <si>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</si>
  <si>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</si>
  <si>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</si>
  <si>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</si>
  <si>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</si>
  <si>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</si>
  <si>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</si>
  <si>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</si>
  <si>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</si>
  <si>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</si>
  <si>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</si>
  <si>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</si>
  <si>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</si>
  <si>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</si>
  <si>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</si>
  <si>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</si>
  <si>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</si>
  <si>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</si>
  <si>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</si>
  <si>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</si>
  <si>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</si>
  <si>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</si>
  <si>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</si>
  <si>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</si>
  <si>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</si>
  <si>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</si>
  <si>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</si>
  <si>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</si>
  <si>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</si>
  <si>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</si>
  <si>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</si>
  <si>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</si>
  <si>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</si>
  <si>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</si>
  <si>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</si>
  <si>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</si>
  <si>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</si>
  <si>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</si>
  <si>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</si>
  <si>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</si>
  <si>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</si>
  <si>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</si>
  <si>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</si>
  <si>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</si>
  <si>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</si>
  <si>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</si>
  <si>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</si>
  <si>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</si>
  <si>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</si>
  <si>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</si>
  <si>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</si>
  <si>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</si>
  <si>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</si>
  <si>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</si>
  <si>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</si>
  <si>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</si>
  <si>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</si>
  <si>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</si>
  <si>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</si>
  <si>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</si>
  <si>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</si>
  <si>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</si>
  <si>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</si>
  <si>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</si>
  <si>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</si>
  <si>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</si>
  <si>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</si>
  <si>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</si>
  <si>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</si>
  <si>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</si>
  <si>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</si>
  <si>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</si>
  <si>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</si>
  <si>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</si>
  <si>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</si>
  <si>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</si>
  <si>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</si>
  <si>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</si>
  <si>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</si>
  <si>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</si>
  <si>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</si>
  <si>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</si>
  <si>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</si>
  <si>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</si>
  <si>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</si>
  <si>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</si>
  <si>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</si>
  <si>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</si>
  <si>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</si>
  <si>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</si>
  <si>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</si>
  <si>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</si>
  <si>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</si>
  <si>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</si>
  <si>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</si>
  <si>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</si>
  <si>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</si>
  <si>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</si>
  <si>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</si>
  <si>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</si>
  <si>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</si>
  <si>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</si>
  <si>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</si>
  <si>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</si>
  <si>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</si>
  <si>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</si>
  <si>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</si>
  <si>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</si>
  <si>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</si>
  <si>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</si>
  <si>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</si>
  <si>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</si>
  <si>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</si>
  <si>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</si>
  <si>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</si>
  <si>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</si>
  <si>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</si>
  <si>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</si>
  <si>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</si>
  <si>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</si>
  <si>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</si>
  <si>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</si>
  <si>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</si>
  <si>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</si>
  <si>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</si>
  <si>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</si>
  <si>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</si>
  <si>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</si>
  <si>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</si>
  <si>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</si>
  <si>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</si>
  <si>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</si>
  <si>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</si>
  <si>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</si>
  <si>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</si>
  <si>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</si>
  <si>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</si>
  <si>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</si>
  <si>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</si>
  <si>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</si>
  <si>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</si>
  <si>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</si>
  <si>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</si>
  <si>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</si>
  <si>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</si>
  <si>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</si>
  <si>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</si>
  <si>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</si>
  <si>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</si>
  <si>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</si>
  <si>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</si>
  <si>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</si>
  <si>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</si>
  <si>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</si>
  <si>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</si>
  <si>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</si>
  <si>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</si>
  <si>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</si>
  <si>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</si>
  <si>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</si>
  <si>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</si>
  <si>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</si>
  <si>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</si>
  <si>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</si>
  <si>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</si>
  <si>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</si>
  <si>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</si>
  <si>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</si>
  <si>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</si>
  <si>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</si>
  <si>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</si>
  <si>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</si>
  <si>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</si>
  <si>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</si>
  <si>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</si>
  <si>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</si>
  <si>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</si>
  <si>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</si>
  <si>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</si>
  <si>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</si>
  <si>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</si>
  <si>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</si>
  <si>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</si>
  <si>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</si>
  <si>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</si>
  <si>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</si>
  <si>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</si>
  <si>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</si>
  <si>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</si>
  <si>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</si>
  <si>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</si>
  <si>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</si>
  <si>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</si>
  <si>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</si>
  <si>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</si>
  <si>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</si>
  <si>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</si>
  <si>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</si>
  <si>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</si>
  <si>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</si>
  <si>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</si>
  <si>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</si>
  <si>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</si>
  <si>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</si>
  <si>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</si>
  <si>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</si>
  <si>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</si>
  <si>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</si>
  <si>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</si>
  <si>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</si>
  <si>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</si>
  <si>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</si>
  <si>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</si>
  <si>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</si>
  <si>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</si>
  <si>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</si>
  <si>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</si>
  <si>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</si>
  <si>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</si>
  <si>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</si>
  <si>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</si>
  <si>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</si>
  <si>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</si>
  <si>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</si>
  <si>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</si>
  <si>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</si>
  <si>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</si>
  <si>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</si>
  <si>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</si>
  <si>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</si>
  <si>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</si>
  <si>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</si>
  <si>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</si>
  <si>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</si>
  <si>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</si>
  <si>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</si>
  <si>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</si>
  <si>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</si>
  <si>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</si>
  <si>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</si>
  <si>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</si>
  <si>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</si>
  <si>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</si>
  <si>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</si>
  <si>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</si>
  <si>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</si>
  <si>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</si>
  <si>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</si>
  <si>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</si>
  <si>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</si>
  <si>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</si>
  <si>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</si>
  <si>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</si>
  <si>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</si>
  <si>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</si>
  <si>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</si>
  <si>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</si>
  <si>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</si>
  <si>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</si>
  <si>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</si>
  <si>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</si>
  <si>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</si>
  <si>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</si>
  <si>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</si>
  <si>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</si>
  <si>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</si>
  <si>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</si>
  <si>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</si>
  <si>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</si>
  <si>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</si>
  <si>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</si>
  <si>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</si>
  <si>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</si>
  <si>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</si>
  <si>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</si>
  <si>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</si>
  <si>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</si>
  <si>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</si>
  <si>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</si>
  <si>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</si>
  <si>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</si>
  <si>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</si>
  <si>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</si>
  <si>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</si>
  <si>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</si>
  <si>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</si>
  <si>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</si>
  <si>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</si>
  <si>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</si>
  <si>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</si>
  <si>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</si>
  <si>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</si>
  <si>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</si>
  <si>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</si>
  <si>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</si>
  <si>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</si>
  <si>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</si>
  <si>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</si>
  <si>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</si>
  <si>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</si>
  <si>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</si>
  <si>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</si>
  <si>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</si>
  <si>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</si>
  <si>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</si>
  <si>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</si>
  <si>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</si>
  <si>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</si>
  <si>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</si>
  <si>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</si>
  <si>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</si>
  <si>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</si>
  <si>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</si>
  <si>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</si>
  <si>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</si>
  <si>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</si>
  <si>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</si>
  <si>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</si>
  <si>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</si>
  <si>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</si>
  <si>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</si>
  <si>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</si>
  <si>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</si>
  <si>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</si>
  <si>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</si>
  <si>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</si>
  <si>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</si>
  <si>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</si>
  <si>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</si>
  <si>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</si>
  <si>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</si>
  <si>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</si>
  <si>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</si>
  <si>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</si>
  <si>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</si>
  <si>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</si>
  <si>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</si>
  <si>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</si>
  <si>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</si>
  <si>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</si>
  <si>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</si>
  <si>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</si>
  <si>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</si>
  <si>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</si>
  <si>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</si>
  <si>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</si>
  <si>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</si>
  <si>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</si>
  <si>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</si>
  <si>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</si>
  <si>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</si>
  <si>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</si>
  <si>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</si>
  <si>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</si>
  <si>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</si>
  <si>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</si>
  <si>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</si>
  <si>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</si>
  <si>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</si>
  <si>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</si>
  <si>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</si>
  <si>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</si>
  <si>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</si>
  <si>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</si>
  <si>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</si>
  <si>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</si>
  <si>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</si>
  <si>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</si>
  <si>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</si>
  <si>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</si>
  <si>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</si>
  <si>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</si>
  <si>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</si>
  <si>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</si>
  <si>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</si>
  <si>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</si>
  <si>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</si>
  <si>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</si>
  <si>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</si>
  <si>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</si>
  <si>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</si>
  <si>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</si>
  <si>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</si>
  <si>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</si>
  <si>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</si>
  <si>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</si>
  <si>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</si>
  <si>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</si>
  <si>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</si>
  <si>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</si>
  <si>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</si>
  <si>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</si>
  <si>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</si>
  <si>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</si>
  <si>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</si>
  <si>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</si>
  <si>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</si>
  <si>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</si>
  <si>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</si>
  <si>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</si>
  <si>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</si>
  <si>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</si>
  <si>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</si>
  <si>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</si>
  <si>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</si>
  <si>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</si>
  <si>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</si>
  <si>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</si>
  <si>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</si>
  <si>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</si>
  <si>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</si>
  <si>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</si>
  <si>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</si>
  <si>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</si>
  <si>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</si>
  <si>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</si>
  <si>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</si>
  <si>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</si>
  <si>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</si>
  <si>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</si>
  <si>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</si>
  <si>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</si>
  <si>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</si>
  <si>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</si>
  <si>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</si>
  <si>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</si>
  <si>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</si>
  <si>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</si>
  <si>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</si>
  <si>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</si>
  <si>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</si>
  <si>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</si>
  <si>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</si>
  <si>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</si>
  <si>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</si>
  <si>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</si>
  <si>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</si>
  <si>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</si>
  <si>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</si>
  <si>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</si>
  <si>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</si>
  <si>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</si>
  <si>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</si>
  <si>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</si>
  <si>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</si>
  <si>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</si>
  <si>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</si>
  <si>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</si>
  <si>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</si>
  <si>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</si>
  <si>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</si>
  <si>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</si>
  <si>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</si>
  <si>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</si>
  <si>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</si>
  <si>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</si>
  <si>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</si>
  <si>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</si>
  <si>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</si>
  <si>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</si>
  <si>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</si>
  <si>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</si>
  <si>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</si>
  <si>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</si>
  <si>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</si>
  <si>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</si>
  <si>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</si>
  <si>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</si>
  <si>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</si>
  <si>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</si>
  <si>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</si>
  <si>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</si>
  <si>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</si>
  <si>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</si>
  <si>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</si>
  <si>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</si>
  <si>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</si>
  <si>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</si>
  <si>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</si>
  <si>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</si>
  <si>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</si>
  <si>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</si>
  <si>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</si>
  <si>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</si>
  <si>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</si>
  <si>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</si>
  <si>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</si>
  <si>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</si>
  <si>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</si>
  <si>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</si>
  <si>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</si>
  <si>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</si>
  <si>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</si>
  <si>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</si>
  <si>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</si>
  <si>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</si>
  <si>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</si>
  <si>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</si>
  <si>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</si>
  <si>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</si>
  <si>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</si>
  <si>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</si>
  <si>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</si>
  <si>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</si>
  <si>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</si>
  <si>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</si>
  <si>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</si>
  <si>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</si>
  <si>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</si>
  <si>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</si>
  <si>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</si>
  <si>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</si>
  <si>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</si>
  <si>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</si>
  <si>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</si>
  <si>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</si>
  <si>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</si>
  <si>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</si>
  <si>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</si>
  <si>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</si>
  <si>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</si>
  <si>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</si>
  <si>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</si>
  <si>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</si>
  <si>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</si>
  <si>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</si>
  <si>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</si>
  <si>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</si>
  <si>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</si>
  <si>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</si>
  <si>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</si>
  <si>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</si>
  <si>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</si>
  <si>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</si>
  <si>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</si>
  <si>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</si>
  <si>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</si>
  <si>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</si>
  <si>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</si>
  <si>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</si>
  <si>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</si>
  <si>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</si>
  <si>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</si>
  <si>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</si>
  <si>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</si>
  <si>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</si>
  <si>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</si>
  <si>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</si>
  <si>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</si>
  <si>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</si>
  <si>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</si>
  <si>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</si>
  <si>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</si>
  <si>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</si>
  <si>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</si>
  <si>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</si>
  <si>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</si>
  <si>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</si>
  <si>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</si>
  <si>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</si>
  <si>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</si>
  <si>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</si>
  <si>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</si>
  <si>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</si>
  <si>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</si>
  <si>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</si>
  <si>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</si>
  <si>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</si>
  <si>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</si>
  <si>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</si>
  <si>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</si>
  <si>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</si>
  <si>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</si>
  <si>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</si>
  <si>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</si>
  <si>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</si>
  <si>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</si>
  <si>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</si>
  <si>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</si>
  <si>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</si>
  <si>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</si>
  <si>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</si>
  <si>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</si>
  <si>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</si>
  <si>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</si>
  <si>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</si>
  <si>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</si>
  <si>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</si>
  <si>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</si>
  <si>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</si>
  <si>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</si>
  <si>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</si>
  <si>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</si>
  <si>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</si>
  <si>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</si>
  <si>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</si>
  <si>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</si>
  <si>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</si>
  <si>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</si>
  <si>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</si>
  <si>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</si>
  <si>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</si>
  <si>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</si>
  <si>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</si>
  <si>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</si>
  <si>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</si>
  <si>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</si>
  <si>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</si>
  <si>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</si>
  <si>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</si>
  <si>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</si>
  <si>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</si>
  <si>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</si>
  <si>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</si>
  <si>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</si>
  <si>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</si>
  <si>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</si>
  <si>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</si>
  <si>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</si>
  <si>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</si>
  <si>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</si>
  <si>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</si>
  <si>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</si>
  <si>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</si>
  <si>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</si>
  <si>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</si>
  <si>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</si>
  <si>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</si>
  <si>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</si>
  <si>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</si>
  <si>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</si>
  <si>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</si>
  <si>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</si>
  <si>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</si>
  <si>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</si>
  <si>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</si>
  <si>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</si>
  <si>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</si>
  <si>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</si>
  <si>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</si>
  <si>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</si>
  <si>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</si>
  <si>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</si>
  <si>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</si>
  <si>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</si>
  <si>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</si>
  <si>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</si>
  <si>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</si>
  <si>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</si>
  <si>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</si>
  <si>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</si>
  <si>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</si>
  <si>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</si>
  <si>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</si>
  <si>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</si>
  <si>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</si>
  <si>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</si>
  <si>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</si>
  <si>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</si>
  <si>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</si>
  <si>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</si>
  <si>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</si>
  <si>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</si>
  <si>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</si>
  <si>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</si>
  <si>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</si>
  <si>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</si>
  <si>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</si>
  <si>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</si>
  <si>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</si>
  <si>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</si>
  <si>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</si>
  <si>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</si>
  <si>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</si>
  <si>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</si>
  <si>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</si>
  <si>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</si>
  <si>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</si>
  <si>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</si>
  <si>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</si>
  <si>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</si>
  <si>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</si>
  <si>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</si>
  <si>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</si>
  <si>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</si>
  <si>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</si>
  <si>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</si>
  <si>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</si>
  <si>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</si>
  <si>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</si>
  <si>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</si>
  <si>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</si>
  <si>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</si>
  <si>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</si>
  <si>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</si>
  <si>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</si>
  <si>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</si>
  <si>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</si>
  <si>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</si>
  <si>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</si>
  <si>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</si>
  <si>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</si>
  <si>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</si>
  <si>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</si>
  <si>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</si>
  <si>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</si>
  <si>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</si>
  <si>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</si>
  <si>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</si>
  <si>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</si>
  <si>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</si>
  <si>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</si>
  <si>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</si>
  <si>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</si>
  <si>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</si>
  <si>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</si>
  <si>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</si>
  <si>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</si>
  <si>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</si>
  <si>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</si>
  <si>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</si>
  <si>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</si>
  <si>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</si>
  <si>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</si>
  <si>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</si>
  <si>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</si>
  <si>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</si>
  <si>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</si>
  <si>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</si>
  <si>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</si>
  <si>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</si>
  <si>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</si>
  <si>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</si>
  <si>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</si>
  <si>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</si>
  <si>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</si>
  <si>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</si>
  <si>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</si>
  <si>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</si>
  <si>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</si>
  <si>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</si>
  <si>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</si>
  <si>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</si>
  <si>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</si>
  <si>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</si>
  <si>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</si>
  <si>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</si>
  <si>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</si>
  <si>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</si>
  <si>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</si>
  <si>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</si>
  <si>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</si>
  <si>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</si>
  <si>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</si>
  <si>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</si>
  <si>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</si>
  <si>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</si>
  <si>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</si>
  <si>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</si>
  <si>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</si>
  <si>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</si>
  <si>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</si>
  <si>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</si>
  <si>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</si>
  <si>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</si>
  <si>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</si>
  <si>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</si>
  <si>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</si>
  <si>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</si>
  <si>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</si>
  <si>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</si>
  <si>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</si>
  <si>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</si>
  <si>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</si>
  <si>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</si>
  <si>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</si>
  <si>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</si>
  <si>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</si>
  <si>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</si>
  <si>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</si>
  <si>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</si>
  <si>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</si>
  <si>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</si>
  <si>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</si>
  <si>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</si>
  <si>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</si>
  <si>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</si>
  <si>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</si>
  <si>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</si>
  <si>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</si>
  <si>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</si>
  <si>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</si>
  <si>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</si>
  <si>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</si>
  <si>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</si>
  <si>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</si>
  <si>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</si>
  <si>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</si>
  <si>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</si>
  <si>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</si>
  <si>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</si>
  <si>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</si>
  <si>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</si>
  <si>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</si>
  <si>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</si>
  <si>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</si>
  <si>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</si>
  <si>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</si>
  <si>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</si>
  <si>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</si>
  <si>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</si>
  <si>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</si>
  <si>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</si>
  <si>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</si>
  <si>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</si>
  <si>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</si>
  <si>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</si>
  <si>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</si>
  <si>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</si>
  <si>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</si>
  <si>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</si>
  <si>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</si>
  <si>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</si>
  <si>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</si>
  <si>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</si>
  <si>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</si>
  <si>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</si>
  <si>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</si>
  <si>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</si>
  <si>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</si>
  <si>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</si>
  <si>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</si>
  <si>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</si>
  <si>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</si>
  <si>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</si>
  <si>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</si>
  <si>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</si>
  <si>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</si>
  <si>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</si>
  <si>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</si>
  <si>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</si>
  <si>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</si>
  <si>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</si>
  <si>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</si>
  <si>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</si>
  <si>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</si>
  <si>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</si>
  <si>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</si>
  <si>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</si>
  <si>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</si>
  <si>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</si>
  <si>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</si>
  <si>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</si>
  <si>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</si>
  <si>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</si>
  <si>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</si>
  <si>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</si>
  <si>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</si>
  <si>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</si>
  <si>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</si>
  <si>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</si>
  <si>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</si>
  <si>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</si>
  <si>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</si>
  <si>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</si>
  <si>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</si>
  <si>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</si>
  <si>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</si>
  <si>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</si>
  <si>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</si>
  <si>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</si>
  <si>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</si>
  <si>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</si>
  <si>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</si>
  <si>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</si>
  <si>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</si>
  <si>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</si>
  <si>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</si>
  <si>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</si>
  <si>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</si>
  <si>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</si>
  <si>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</si>
  <si>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</si>
  <si>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</si>
  <si>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</si>
  <si>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</si>
  <si>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</si>
  <si>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</si>
  <si>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</si>
  <si>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</si>
  <si>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</si>
  <si>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</si>
  <si>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</si>
  <si>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</si>
  <si>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</si>
  <si>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</si>
  <si>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</si>
  <si>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</si>
  <si>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</si>
  <si>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</si>
  <si>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</si>
  <si>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</si>
  <si>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</si>
  <si>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</si>
  <si>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</si>
  <si>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</si>
  <si>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</si>
  <si>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</si>
  <si>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</si>
  <si>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</si>
  <si>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</si>
  <si>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</si>
  <si>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</si>
  <si>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</si>
  <si>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</si>
  <si>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</si>
  <si>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</si>
  <si>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</si>
  <si>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</si>
  <si>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</si>
  <si>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</si>
  <si>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</si>
  <si>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</si>
  <si>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</si>
  <si>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</si>
  <si>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</si>
  <si>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</si>
  <si>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</si>
  <si>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</si>
  <si>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</si>
  <si>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</si>
  <si>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</si>
  <si>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</si>
  <si>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</si>
  <si>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</si>
  <si>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</si>
  <si>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</si>
  <si>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</si>
  <si>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</si>
  <si>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</si>
  <si>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</si>
  <si>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</si>
  <si>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</si>
  <si>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</si>
  <si>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</si>
  <si>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</si>
  <si>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</si>
  <si>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</si>
  <si>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</si>
  <si>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</si>
  <si>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</si>
  <si>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</si>
  <si>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</si>
  <si>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</si>
  <si>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</si>
  <si>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</si>
  <si>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</si>
  <si>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</si>
  <si>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</si>
  <si>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</si>
  <si>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</si>
  <si>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</si>
  <si>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</si>
  <si>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</si>
  <si>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</si>
  <si>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</si>
  <si>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</si>
  <si>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</si>
  <si>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</si>
  <si>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</si>
  <si>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</si>
  <si>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</si>
  <si>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</si>
  <si>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</si>
  <si>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</si>
  <si>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</si>
  <si>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</si>
  <si>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</si>
  <si>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</si>
  <si>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</si>
  <si>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</si>
  <si>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</si>
  <si>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</si>
  <si>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</si>
  <si>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</si>
  <si>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</si>
  <si>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</si>
  <si>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</si>
  <si>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</si>
  <si>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</si>
  <si>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</si>
  <si>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</si>
  <si>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</si>
  <si>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</si>
  <si>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</si>
  <si>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</si>
  <si>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</si>
  <si>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</si>
  <si>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</si>
  <si>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</si>
  <si>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</si>
  <si>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</si>
  <si>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</si>
  <si>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</si>
  <si>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</si>
  <si>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</si>
  <si>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</si>
  <si>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</si>
  <si>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</si>
  <si>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</si>
  <si>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</si>
  <si>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</si>
  <si>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</si>
  <si>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</si>
  <si>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</si>
  <si>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</si>
  <si>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</si>
  <si>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</si>
  <si>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</si>
  <si>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</si>
  <si>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</si>
  <si>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</si>
  <si>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</si>
  <si>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</si>
  <si>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</si>
  <si>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</si>
  <si>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</si>
  <si>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</si>
  <si>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</si>
  <si>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</si>
  <si>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</si>
  <si>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</si>
  <si>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</si>
  <si>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</si>
  <si>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</si>
  <si>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</si>
  <si>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</si>
  <si>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</si>
  <si>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</si>
  <si>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</si>
  <si>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</si>
  <si>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</si>
  <si>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</si>
  <si>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</si>
  <si>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</si>
  <si>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</si>
  <si>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</si>
  <si>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</si>
  <si>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</si>
  <si>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</si>
  <si>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</si>
  <si>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</si>
  <si>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</si>
  <si>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</si>
  <si>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</si>
  <si>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</si>
  <si>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</si>
  <si>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</si>
  <si>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</si>
  <si>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</si>
  <si>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</si>
  <si>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</si>
  <si>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</si>
  <si>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</si>
  <si>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</si>
  <si>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</si>
  <si>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</si>
  <si>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</si>
  <si>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</si>
  <si>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</si>
  <si>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</si>
  <si>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</si>
  <si>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</si>
  <si>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</si>
  <si>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</si>
  <si>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</si>
  <si>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</si>
  <si>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</si>
  <si>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</si>
  <si>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</si>
  <si>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</si>
  <si>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</si>
  <si>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</si>
  <si>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</si>
  <si>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</si>
  <si>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</si>
  <si>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</si>
  <si>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</si>
  <si>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</si>
  <si>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</si>
  <si>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</si>
  <si>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</si>
  <si>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</si>
  <si>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</si>
  <si>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</si>
  <si>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</si>
  <si>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</si>
  <si>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</si>
  <si>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</si>
  <si>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</si>
  <si>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</si>
  <si>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</si>
  <si>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</si>
  <si>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</si>
  <si>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</si>
  <si>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</si>
  <si>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</si>
  <si>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</si>
  <si>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</si>
  <si>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</si>
  <si>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</si>
  <si>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</si>
  <si>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</si>
  <si>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</si>
  <si>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</si>
  <si>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</si>
  <si>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</si>
  <si>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</si>
  <si>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</si>
  <si>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</si>
  <si>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</si>
  <si>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</si>
  <si>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</si>
  <si>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</si>
  <si>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</si>
  <si>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</si>
  <si>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</si>
  <si>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</si>
  <si>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</si>
  <si>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</si>
  <si>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</si>
  <si>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</si>
  <si>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</si>
  <si>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</si>
  <si>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</si>
  <si>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</si>
  <si>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</si>
  <si>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</si>
  <si>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</si>
  <si>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</si>
  <si>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</si>
  <si>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</si>
  <si>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</si>
  <si>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</si>
  <si>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</si>
  <si>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</si>
  <si>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</si>
  <si>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</si>
  <si>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</si>
  <si>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</si>
  <si>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</si>
  <si>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</si>
  <si>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</si>
  <si>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</si>
  <si>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</si>
  <si>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</si>
  <si>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</si>
  <si>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</si>
  <si>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</si>
  <si>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</si>
  <si>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</si>
  <si>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</si>
  <si>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</si>
  <si>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</si>
  <si>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</si>
  <si>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</si>
  <si>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</si>
  <si>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</si>
  <si>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</si>
  <si>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</si>
  <si>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</si>
  <si>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</si>
  <si>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</si>
  <si>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</si>
  <si>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</si>
  <si>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</si>
  <si>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</si>
  <si>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</si>
  <si>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</si>
  <si>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</si>
  <si>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</si>
  <si>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</si>
  <si>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</si>
  <si>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</si>
  <si>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</si>
  <si>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</si>
  <si>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</si>
  <si>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</si>
  <si>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</si>
  <si>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</si>
  <si>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</si>
  <si>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</si>
  <si>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</si>
  <si>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</si>
  <si>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</si>
  <si>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</si>
  <si>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</si>
  <si>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</si>
  <si>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</si>
  <si>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</si>
  <si>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</si>
  <si>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</si>
  <si>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</si>
  <si>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</si>
  <si>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</si>
  <si>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</si>
  <si>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</si>
  <si>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</si>
  <si>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</si>
  <si>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</si>
  <si>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</si>
  <si>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</si>
  <si>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</si>
  <si>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</si>
  <si>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</si>
  <si>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</si>
  <si>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</si>
  <si>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</si>
  <si>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</si>
  <si>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</si>
  <si>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</si>
  <si>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</si>
  <si>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</si>
  <si>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</si>
  <si>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</si>
  <si>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</si>
  <si>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</si>
  <si>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</si>
  <si>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</si>
  <si>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</si>
  <si>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</si>
  <si>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</si>
  <si>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</si>
  <si>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</si>
  <si>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</si>
  <si>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</si>
  <si>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</si>
  <si>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</si>
  <si>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</si>
  <si>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</si>
  <si>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</si>
  <si>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</si>
  <si>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</si>
  <si>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</si>
  <si>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</si>
  <si>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</si>
  <si>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</si>
  <si>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</si>
  <si>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</si>
  <si>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</si>
  <si>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</si>
  <si>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</si>
  <si>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</si>
  <si>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</si>
  <si>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</si>
  <si>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</si>
  <si>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</si>
  <si>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</si>
  <si>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</si>
  <si>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</si>
  <si>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</si>
  <si>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</si>
  <si>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</si>
  <si>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</si>
  <si>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</si>
  <si>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</si>
  <si>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</si>
  <si>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</si>
  <si>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</si>
  <si>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</si>
  <si>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</si>
  <si>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</si>
  <si>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</si>
  <si>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</si>
  <si>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</si>
  <si>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</si>
  <si>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</si>
  <si>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</si>
  <si>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</si>
  <si>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</si>
  <si>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</si>
  <si>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</si>
  <si>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</si>
  <si>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</si>
  <si>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</si>
  <si>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</si>
  <si>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</si>
  <si>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</si>
  <si>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</si>
  <si>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</si>
  <si>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</si>
  <si>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</si>
  <si>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</si>
  <si>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</si>
  <si>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</si>
  <si>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</si>
  <si>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</si>
  <si>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</si>
  <si>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</si>
  <si>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</si>
  <si>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</si>
  <si>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</si>
  <si>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</si>
  <si>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</si>
  <si>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</si>
  <si>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</si>
  <si>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</si>
  <si>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</si>
  <si>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</si>
  <si>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</si>
  <si>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</si>
  <si>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</si>
  <si>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</si>
  <si>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</si>
  <si>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</si>
  <si>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</si>
  <si>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</si>
  <si>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</si>
  <si>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</si>
  <si>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</si>
  <si>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</si>
  <si>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</si>
  <si>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</si>
  <si>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</si>
  <si>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</si>
  <si>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</si>
  <si>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</si>
  <si>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</si>
  <si>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</si>
  <si>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</si>
  <si>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</si>
  <si>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</si>
  <si>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</si>
  <si>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</si>
  <si>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</si>
  <si>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</si>
  <si>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</si>
  <si>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</si>
  <si>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</si>
  <si>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</si>
  <si>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</si>
  <si>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</si>
  <si>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</si>
  <si>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</si>
  <si>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</si>
  <si>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</si>
  <si>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</si>
  <si>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</si>
  <si>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</si>
  <si>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</si>
  <si>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</si>
  <si>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</si>
  <si>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</si>
  <si>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</si>
  <si>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</si>
  <si>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</si>
  <si>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</si>
  <si>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</si>
  <si>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</si>
  <si>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</si>
  <si>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</si>
  <si>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</si>
  <si>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</si>
  <si>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</si>
  <si>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</si>
  <si>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</si>
  <si>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</si>
  <si>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</si>
  <si>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</si>
  <si>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</si>
  <si>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</si>
  <si>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</si>
  <si>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</si>
  <si>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</si>
  <si>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</si>
  <si>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</si>
  <si>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</si>
  <si>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</si>
  <si>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</si>
  <si>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</si>
  <si>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</si>
  <si>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</si>
  <si>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</si>
  <si>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</si>
  <si>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</si>
  <si>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</si>
  <si>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</si>
  <si>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</si>
  <si>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</si>
  <si>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</si>
  <si>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</si>
  <si>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</si>
  <si>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</si>
  <si>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</si>
  <si>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</si>
  <si>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</si>
  <si>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</si>
  <si>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</si>
  <si>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</si>
  <si>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</si>
  <si>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</si>
  <si>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</si>
  <si>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</si>
  <si>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</si>
  <si>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</si>
  <si>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</si>
  <si>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</si>
  <si>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</si>
  <si>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</si>
  <si>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</si>
  <si>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</si>
  <si>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</si>
  <si>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</si>
  <si>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</si>
  <si>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</si>
  <si>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</si>
  <si>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</si>
  <si>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</si>
  <si>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</si>
  <si>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</si>
  <si>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</si>
  <si>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</si>
  <si>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</si>
  <si>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</si>
  <si>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</si>
  <si>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</si>
  <si>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</si>
  <si>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</si>
  <si>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</si>
  <si>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</si>
  <si>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</si>
  <si>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</si>
  <si>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</si>
  <si>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</si>
  <si>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</si>
  <si>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</si>
  <si>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</si>
  <si>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</si>
  <si>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</si>
  <si>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</si>
  <si>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</si>
  <si>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</si>
  <si>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</si>
  <si>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</si>
  <si>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</si>
  <si>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</si>
  <si>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</si>
  <si>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</si>
  <si>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</si>
  <si>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</si>
  <si>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</si>
  <si>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</si>
  <si>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</si>
  <si>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</si>
  <si>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</si>
  <si>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</si>
  <si>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</si>
  <si>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</si>
  <si>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</si>
  <si>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</si>
  <si>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</si>
  <si>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</si>
  <si>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</si>
  <si>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</si>
  <si>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</si>
  <si>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</si>
  <si>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</si>
  <si>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</si>
  <si>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</si>
  <si>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</si>
  <si>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</si>
  <si>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</si>
  <si>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</si>
  <si>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</si>
  <si>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</si>
  <si>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</si>
  <si>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</si>
  <si>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</si>
  <si>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</si>
  <si>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</si>
  <si>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</si>
  <si>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</si>
  <si>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</si>
  <si>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</si>
  <si>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</si>
  <si>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</si>
  <si>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</si>
  <si>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</si>
  <si>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</si>
  <si>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</si>
  <si>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</si>
  <si>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</si>
  <si>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</si>
  <si>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</si>
  <si>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</si>
  <si>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</si>
  <si>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</si>
  <si>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</si>
  <si>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</si>
  <si>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</si>
  <si>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</si>
  <si>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</si>
  <si>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</si>
  <si>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</si>
  <si>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</si>
  <si>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</si>
  <si>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</si>
  <si>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</si>
  <si>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</si>
  <si>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</si>
  <si>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</si>
  <si>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</si>
  <si>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</si>
  <si>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</si>
  <si>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</si>
  <si>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</si>
  <si>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</si>
  <si>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</si>
  <si>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</si>
  <si>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</si>
  <si>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</si>
  <si>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</si>
  <si>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</si>
  <si>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</si>
  <si>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</si>
  <si>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</si>
  <si>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</si>
  <si>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</si>
  <si>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</si>
  <si>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</si>
  <si>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</si>
  <si>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</si>
  <si>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</si>
  <si>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</si>
  <si>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</si>
  <si>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</si>
  <si>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</si>
  <si>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</si>
  <si>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</si>
  <si>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</si>
  <si>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</si>
  <si>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</si>
  <si>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</si>
  <si>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</si>
  <si>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</si>
  <si>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</si>
  <si>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</si>
  <si>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</si>
  <si>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</si>
  <si>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</si>
  <si>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</si>
  <si>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</si>
  <si>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</si>
  <si>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</si>
  <si>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</si>
  <si>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</si>
  <si>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</si>
  <si>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</si>
  <si>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</si>
  <si>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</si>
  <si>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</si>
  <si>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</si>
  <si>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</si>
  <si>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</si>
  <si>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</si>
  <si>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</si>
  <si>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</si>
  <si>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</si>
  <si>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</si>
  <si>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</si>
  <si>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</si>
  <si>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</si>
  <si>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</si>
  <si>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</si>
  <si>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</si>
  <si>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</si>
  <si>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</si>
  <si>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</si>
  <si>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</si>
  <si>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</si>
  <si>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</si>
  <si>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</si>
  <si>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</si>
  <si>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</si>
  <si>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</si>
  <si>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</si>
  <si>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</si>
  <si>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</si>
  <si>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</si>
  <si>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</si>
  <si>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</si>
  <si>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</si>
  <si>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</si>
  <si>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</si>
  <si>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</si>
  <si>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</si>
  <si>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</si>
  <si>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</si>
  <si>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</si>
  <si>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</si>
  <si>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</si>
  <si>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</si>
  <si>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</si>
  <si>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</si>
  <si>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</si>
  <si>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</si>
  <si>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</si>
  <si>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</si>
  <si>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</si>
  <si>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</si>
  <si>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</si>
  <si>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</si>
  <si>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</si>
  <si>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</si>
  <si>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</si>
  <si>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</si>
  <si>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</si>
  <si>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</si>
  <si>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</si>
  <si>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</si>
  <si>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</si>
  <si>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</si>
  <si>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</si>
  <si>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</si>
  <si>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</si>
  <si>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</si>
  <si>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</si>
  <si>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</si>
  <si>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</si>
  <si>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</si>
  <si>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</si>
  <si>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</si>
  <si>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</si>
  <si>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</si>
  <si>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</si>
  <si>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</si>
  <si>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</si>
  <si>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</si>
  <si>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</si>
  <si>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</si>
  <si>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</si>
  <si>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</si>
  <si>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</si>
  <si>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</si>
  <si>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</si>
  <si>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</si>
  <si>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</si>
  <si>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</si>
  <si>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</si>
  <si>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</si>
  <si>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</si>
  <si>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</si>
  <si>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</si>
  <si>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</si>
  <si>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</si>
  <si>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</si>
  <si>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</si>
  <si>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</si>
  <si>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</si>
  <si>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</si>
  <si>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</si>
  <si>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</si>
  <si>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</si>
  <si>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</si>
  <si>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</si>
  <si>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</si>
  <si>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</si>
  <si>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</si>
  <si>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</si>
  <si>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</si>
  <si>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</si>
  <si>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</si>
  <si>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</si>
  <si>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</si>
  <si>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</si>
  <si>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</si>
  <si>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</si>
  <si>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</si>
  <si>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</si>
  <si>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</si>
  <si>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</si>
  <si>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</si>
  <si>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</si>
  <si>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</si>
  <si>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</si>
  <si>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</si>
  <si>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</si>
  <si>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</si>
  <si>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</si>
  <si>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</si>
  <si>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</si>
  <si>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</si>
  <si>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</si>
  <si>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</si>
  <si>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</si>
  <si>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</si>
  <si>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</si>
  <si>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</si>
  <si>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</si>
  <si>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</si>
  <si>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</si>
  <si>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</si>
  <si>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</si>
  <si>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</si>
  <si>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</si>
  <si>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</si>
  <si>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</si>
  <si>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</si>
  <si>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</si>
  <si>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</si>
  <si>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</si>
  <si>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</si>
  <si>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</si>
  <si>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</si>
  <si>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</si>
  <si>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</si>
  <si>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</si>
  <si>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</si>
  <si>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</si>
  <si>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</si>
  <si>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</si>
  <si>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</si>
  <si>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</si>
  <si>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</si>
  <si>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</si>
  <si>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</si>
  <si>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</si>
  <si>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</si>
  <si>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</si>
  <si>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</si>
  <si>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</si>
  <si>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</si>
  <si>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</si>
  <si>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</si>
  <si>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</si>
  <si>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</si>
  <si>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</si>
  <si>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</si>
  <si>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</si>
  <si>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</si>
  <si>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</si>
  <si>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</si>
  <si>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</si>
  <si>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</si>
  <si>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</si>
  <si>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</si>
  <si>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</si>
  <si>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</si>
  <si>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</si>
  <si>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</si>
  <si>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</si>
  <si>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</si>
  <si>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</si>
  <si>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</si>
  <si>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</si>
  <si>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</si>
  <si>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</si>
  <si>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</si>
  <si>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</si>
  <si>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</si>
  <si>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</si>
  <si>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</si>
  <si>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</si>
  <si>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</si>
  <si>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</si>
  <si>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</si>
  <si>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</si>
  <si>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</si>
  <si>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</si>
  <si>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</si>
  <si>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</si>
  <si>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</si>
  <si>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</si>
  <si>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</si>
  <si>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</si>
  <si>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</si>
  <si>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</si>
  <si>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</si>
  <si>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</si>
  <si>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</si>
  <si>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</si>
  <si>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</si>
  <si>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</si>
  <si>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</si>
  <si>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</si>
  <si>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</si>
  <si>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</si>
  <si>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</si>
  <si>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</si>
  <si>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</si>
  <si>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</si>
  <si>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</si>
  <si>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</si>
  <si>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</si>
  <si>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</si>
  <si>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</si>
  <si>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</si>
  <si>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</si>
  <si>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</si>
  <si>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</si>
  <si>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</si>
  <si>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</si>
  <si>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</si>
  <si>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</si>
  <si>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</si>
  <si>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</si>
  <si>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</si>
  <si>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</si>
  <si>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</si>
  <si>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</si>
  <si>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</si>
  <si>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</si>
  <si>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</si>
  <si>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</si>
  <si>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</si>
  <si>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</si>
  <si>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</si>
  <si>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</si>
  <si>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</si>
  <si>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</si>
  <si>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</si>
  <si>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</si>
  <si>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</si>
  <si>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</si>
  <si>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</si>
  <si>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</si>
  <si>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</si>
  <si>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</si>
  <si>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</si>
  <si>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</si>
  <si>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</si>
  <si>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</si>
  <si>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</si>
  <si>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</si>
  <si>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</si>
  <si>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</si>
  <si>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</si>
  <si>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</si>
  <si>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</si>
  <si>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</si>
  <si>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</si>
  <si>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</si>
  <si>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</si>
  <si>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</si>
  <si>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</si>
  <si>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</si>
  <si>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</si>
  <si>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</si>
  <si>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</si>
  <si>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</si>
  <si>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</si>
  <si>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</si>
  <si>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</si>
  <si>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</si>
  <si>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</si>
  <si>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</si>
  <si>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</si>
  <si>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</si>
  <si>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</si>
  <si>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</si>
  <si>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</si>
  <si>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</si>
  <si>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</si>
  <si>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</si>
  <si>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</si>
  <si>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</si>
  <si>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</si>
  <si>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</si>
  <si>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</si>
  <si>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</si>
  <si>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</si>
  <si>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</si>
  <si>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</si>
  <si>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</si>
  <si>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</si>
  <si>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</si>
  <si>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</si>
  <si>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</si>
  <si>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</si>
  <si>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</si>
  <si>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</si>
  <si>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</si>
  <si>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</si>
  <si>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</si>
  <si>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</si>
  <si>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</si>
  <si>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</si>
  <si>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</si>
  <si>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</si>
  <si>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</si>
  <si>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</si>
  <si>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</si>
  <si>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</si>
  <si>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</si>
  <si>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</si>
  <si>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</si>
  <si>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</si>
  <si>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</si>
  <si>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</si>
  <si>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</si>
  <si>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</si>
  <si>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</si>
  <si>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</si>
  <si>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</si>
  <si>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</si>
  <si>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</si>
  <si>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</si>
  <si>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</si>
  <si>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</si>
  <si>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</si>
  <si>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</si>
  <si>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</si>
  <si>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</si>
  <si>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</si>
  <si>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</si>
  <si>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</si>
  <si>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</si>
  <si>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</si>
  <si>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</si>
  <si>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</si>
  <si>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</si>
  <si>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</si>
  <si>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</si>
  <si>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</si>
  <si>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</si>
  <si>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</si>
  <si>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</si>
  <si>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</si>
  <si>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</si>
  <si>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</si>
  <si>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</si>
  <si>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</si>
  <si>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</si>
  <si>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</si>
  <si>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</si>
  <si>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</si>
  <si>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</si>
  <si>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</si>
  <si>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</si>
  <si>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</si>
  <si>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</si>
  <si>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</si>
  <si>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</si>
  <si>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</si>
  <si>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</si>
  <si>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</si>
  <si>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</si>
  <si>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</si>
  <si>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</si>
  <si>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</si>
  <si>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</si>
  <si>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</si>
  <si>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</si>
  <si>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</si>
  <si>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</si>
  <si>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</si>
  <si>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</si>
  <si>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</si>
  <si>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</si>
  <si>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</si>
  <si>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</si>
  <si>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</si>
  <si>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</si>
  <si>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</si>
  <si>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</si>
  <si>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</si>
  <si>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</si>
  <si>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</si>
  <si>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</si>
  <si>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</si>
  <si>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</si>
  <si>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</si>
  <si>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</si>
  <si>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</si>
  <si>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</si>
  <si>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</si>
  <si>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</si>
  <si>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</si>
  <si>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</si>
  <si>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</si>
  <si>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</si>
  <si>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</si>
  <si>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</si>
  <si>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</si>
  <si>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</si>
  <si>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</si>
  <si>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</si>
  <si>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</si>
  <si>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</si>
  <si>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</si>
  <si>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</si>
  <si>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</si>
  <si>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</si>
  <si>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</si>
  <si>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</si>
  <si>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</si>
  <si>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</si>
  <si>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</si>
  <si>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</si>
  <si>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</si>
  <si>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</si>
  <si>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</si>
  <si>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</si>
  <si>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</si>
  <si>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</si>
  <si>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</si>
  <si>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</si>
  <si>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</si>
  <si>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</si>
  <si>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</si>
  <si>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</si>
  <si>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</si>
  <si>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</si>
  <si>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</si>
  <si>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</si>
  <si>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</si>
  <si>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</si>
  <si>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</si>
  <si>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</si>
  <si>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</si>
  <si>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</si>
  <si>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</si>
  <si>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</si>
  <si>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</si>
  <si>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</si>
  <si>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</si>
  <si>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</si>
  <si>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</si>
  <si>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</si>
  <si>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</si>
  <si>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</si>
  <si>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</si>
  <si>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</si>
  <si>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</si>
  <si>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</si>
  <si>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</si>
  <si>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</si>
  <si>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</si>
  <si>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</si>
  <si>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</si>
  <si>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</si>
  <si>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</si>
  <si>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</si>
  <si>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</si>
  <si>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</si>
  <si>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</si>
  <si>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</si>
  <si>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</si>
  <si>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</si>
  <si>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</si>
  <si>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</si>
  <si>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</si>
  <si>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</si>
  <si>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</si>
  <si>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</si>
  <si>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</si>
  <si>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</si>
  <si>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</si>
  <si>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</si>
  <si>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</si>
  <si>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</si>
  <si>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</si>
  <si>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</si>
  <si>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</si>
  <si>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</si>
  <si>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</si>
  <si>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</si>
  <si>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</si>
  <si>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</si>
  <si>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</si>
  <si>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</si>
  <si>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</si>
  <si>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</si>
  <si>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</si>
  <si>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</si>
  <si>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</si>
  <si>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</si>
  <si>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</si>
  <si>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</si>
  <si>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</si>
  <si>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</si>
  <si>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</si>
  <si>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</si>
  <si>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</si>
  <si>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</si>
  <si>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</si>
  <si>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</si>
  <si>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</si>
  <si>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</si>
  <si>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</si>
  <si>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</si>
  <si>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</si>
  <si>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</si>
  <si>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</si>
  <si>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</si>
  <si>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</si>
  <si>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</si>
  <si>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</si>
  <si>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</si>
  <si>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</si>
  <si>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</si>
  <si>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</si>
  <si>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</si>
  <si>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</si>
  <si>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</si>
  <si>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</si>
  <si>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</si>
  <si>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</si>
  <si>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</si>
  <si>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</si>
  <si>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</si>
  <si>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</si>
  <si>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</si>
  <si>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</si>
  <si>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</si>
  <si>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</si>
  <si>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</si>
  <si>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</si>
  <si>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</si>
  <si>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</si>
  <si>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</si>
  <si>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</si>
  <si>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</si>
  <si>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</si>
  <si>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</si>
  <si>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</si>
  <si>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</si>
  <si>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</si>
  <si>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</si>
  <si>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</si>
  <si>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</si>
  <si>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</si>
  <si>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</si>
  <si>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</si>
  <si>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</si>
  <si>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</si>
  <si>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</si>
  <si>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</si>
  <si>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</si>
  <si>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</si>
  <si>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</si>
  <si>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</si>
  <si>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</si>
  <si>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</si>
  <si>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</si>
  <si>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</si>
  <si>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</si>
  <si>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</si>
  <si>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</si>
  <si>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</si>
  <si>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</si>
  <si>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</si>
  <si>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</si>
  <si>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</si>
  <si>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</si>
  <si>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</si>
  <si>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</si>
  <si>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</si>
  <si>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</si>
  <si>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</si>
  <si>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</si>
  <si>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</si>
  <si>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</si>
  <si>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</si>
  <si>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</si>
  <si>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</si>
  <si>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</si>
  <si>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</si>
  <si>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</si>
  <si>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</si>
  <si>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</si>
  <si>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</si>
  <si>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</si>
  <si>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</si>
  <si>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</si>
  <si>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</si>
  <si>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</si>
  <si>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</si>
  <si>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</si>
  <si>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</si>
  <si>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</si>
  <si>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</si>
  <si>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</si>
  <si>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</si>
  <si>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</si>
  <si>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</si>
  <si>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</si>
  <si>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</si>
  <si>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</si>
  <si>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</si>
  <si>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</si>
  <si>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</si>
  <si>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</si>
  <si>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</si>
  <si>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</si>
  <si>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</si>
  <si>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</si>
  <si>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</si>
  <si>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</si>
  <si>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</si>
  <si>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</si>
  <si>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</si>
  <si>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</si>
  <si>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</si>
  <si>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</si>
  <si>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</si>
  <si>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</si>
  <si>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</si>
  <si>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</si>
  <si>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</si>
  <si>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</si>
  <si>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</si>
  <si>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</si>
  <si>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</si>
  <si>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</si>
  <si>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</si>
  <si>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</si>
  <si>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</si>
  <si>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</si>
  <si>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</si>
  <si>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</si>
  <si>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</si>
  <si>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</si>
  <si>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</si>
  <si>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</si>
  <si>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</si>
  <si>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</si>
  <si>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</si>
  <si>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</si>
  <si>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</si>
  <si>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</si>
  <si>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</si>
  <si>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</si>
  <si>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</si>
  <si>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</si>
  <si>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</si>
  <si>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</si>
  <si>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</si>
  <si>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</si>
  <si>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</si>
  <si>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</si>
  <si>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</si>
  <si>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</si>
  <si>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</si>
  <si>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</si>
  <si>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</si>
  <si>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</si>
  <si>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</si>
  <si>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</si>
  <si>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</si>
  <si>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</si>
  <si>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</si>
  <si>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</si>
  <si>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</si>
  <si>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</si>
  <si>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</si>
  <si>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</si>
  <si>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</si>
  <si>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</si>
  <si>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</si>
  <si>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</si>
  <si>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</si>
  <si>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</si>
  <si>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</si>
  <si>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</si>
  <si>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</si>
  <si>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</si>
  <si>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</si>
  <si>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</si>
  <si>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</si>
  <si>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</si>
  <si>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</si>
  <si>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</si>
  <si>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</si>
  <si>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</si>
  <si>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</si>
  <si>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</si>
  <si>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</si>
  <si>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</si>
  <si>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</si>
  <si>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</si>
  <si>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</si>
  <si>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</si>
  <si>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</si>
  <si>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</si>
  <si>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</si>
  <si>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</si>
  <si>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</si>
  <si>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</si>
  <si>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</si>
  <si>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</si>
  <si>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</si>
  <si>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</si>
  <si>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</si>
  <si>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</si>
  <si>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</si>
  <si>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</si>
  <si>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</si>
  <si>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</si>
  <si>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</si>
  <si>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</si>
  <si>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</si>
  <si>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</si>
  <si>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</si>
  <si>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</si>
  <si>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</si>
  <si>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</si>
  <si>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</si>
  <si>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</si>
  <si>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</si>
  <si>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</si>
  <si>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</si>
  <si>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</si>
  <si>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</si>
  <si>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</si>
  <si>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</si>
  <si>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</si>
  <si>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</si>
  <si>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</si>
  <si>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</si>
  <si>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</si>
  <si>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</si>
  <si>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</si>
  <si>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</si>
  <si>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</si>
  <si>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</si>
  <si>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</si>
  <si>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</si>
  <si>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</si>
  <si>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</si>
  <si>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</si>
  <si>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</si>
  <si>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</si>
  <si>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</si>
  <si>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</si>
  <si>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</si>
  <si>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</si>
  <si>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</si>
  <si>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</si>
  <si>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</si>
  <si>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</si>
  <si>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</si>
  <si>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</si>
  <si>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</si>
  <si>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</si>
  <si>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</si>
  <si>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</si>
  <si>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</si>
  <si>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</si>
  <si>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</si>
  <si>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</si>
  <si>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</si>
  <si>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</si>
  <si>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</si>
  <si>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</si>
  <si>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</si>
  <si>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</si>
  <si>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</si>
  <si>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</si>
  <si>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</si>
  <si>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</si>
  <si>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</si>
  <si>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</si>
  <si>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</si>
  <si>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</si>
  <si>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</si>
  <si>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</si>
  <si>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</si>
  <si>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</si>
  <si>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</si>
  <si>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</si>
  <si>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</si>
  <si>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</si>
  <si>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</si>
  <si>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</si>
  <si>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</si>
  <si>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</si>
  <si>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</si>
  <si>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</si>
  <si>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</si>
  <si>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</si>
  <si>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</si>
  <si>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</si>
  <si>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</si>
  <si>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</si>
  <si>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</si>
  <si>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</si>
  <si>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</si>
  <si>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</si>
  <si>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</si>
  <si>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</si>
  <si>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</si>
  <si>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</si>
  <si>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</si>
  <si>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</si>
  <si>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</si>
  <si>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</si>
  <si>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</si>
  <si>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</si>
  <si>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</si>
  <si>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</si>
  <si>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</si>
  <si>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</si>
  <si>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</si>
  <si>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</si>
  <si>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</si>
  <si>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</si>
  <si>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</si>
  <si>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</si>
  <si>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</si>
  <si>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</si>
  <si>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</si>
  <si>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</si>
  <si>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</si>
  <si>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</si>
  <si>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</si>
  <si>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</si>
  <si>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</si>
  <si>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</si>
  <si>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</si>
  <si>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</si>
  <si>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</si>
  <si>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</si>
  <si>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</si>
  <si>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</si>
  <si>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</si>
  <si>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</si>
  <si>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</si>
  <si>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</si>
  <si>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</si>
  <si>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</si>
  <si>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</si>
  <si>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</si>
  <si>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</si>
  <si>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</si>
  <si>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</si>
  <si>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</si>
  <si>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</si>
  <si>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</si>
  <si>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</si>
  <si>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</si>
  <si>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</si>
  <si>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</si>
  <si>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</si>
  <si>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</si>
  <si>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</si>
  <si>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</si>
  <si>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</si>
  <si>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</si>
  <si>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</si>
  <si>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</si>
  <si>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</si>
  <si>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</si>
  <si>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</si>
  <si>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</si>
  <si>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</si>
  <si>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</si>
  <si>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</si>
  <si>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</si>
  <si>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</si>
  <si>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</si>
  <si>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</si>
  <si>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</si>
  <si>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</si>
  <si>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</si>
  <si>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</si>
  <si>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</si>
  <si>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</si>
  <si>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</si>
  <si>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</si>
  <si>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</si>
  <si>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</si>
  <si>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</si>
  <si>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</si>
  <si>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</si>
  <si>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</si>
  <si>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</si>
  <si>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</si>
  <si>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</si>
  <si>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</si>
  <si>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</si>
  <si>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</si>
  <si>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</si>
  <si>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</si>
  <si>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</si>
  <si>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</si>
  <si>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</si>
  <si>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</si>
  <si>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</si>
  <si>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</si>
  <si>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</si>
  <si>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</si>
  <si>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</si>
  <si>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</si>
  <si>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</si>
  <si>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</si>
  <si>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</si>
  <si>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</si>
  <si>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</si>
  <si>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</si>
  <si>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</si>
  <si>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</si>
  <si>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</si>
  <si>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</si>
  <si>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</si>
  <si>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</si>
  <si>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</si>
  <si>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</si>
  <si>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</si>
  <si>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</si>
  <si>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</si>
  <si>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</si>
  <si>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</si>
  <si>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</si>
  <si>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</si>
  <si>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</si>
  <si>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</si>
  <si>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</si>
  <si>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</si>
  <si>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</si>
  <si>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</si>
  <si>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</si>
  <si>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</si>
  <si>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</si>
  <si>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</si>
  <si>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</si>
  <si>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</si>
  <si>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</si>
  <si>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</si>
  <si>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</si>
  <si>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</si>
  <si>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</si>
  <si>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</si>
  <si>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</si>
  <si>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</si>
  <si>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</si>
  <si>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</si>
  <si>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</si>
  <si>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</si>
  <si>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</si>
  <si>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</si>
  <si>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</si>
  <si>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</si>
  <si>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</si>
  <si>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</si>
  <si>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</si>
  <si>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</si>
  <si>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</si>
  <si>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</si>
  <si>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</si>
  <si>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</si>
  <si>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</si>
  <si>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</si>
  <si>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</si>
  <si>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</si>
  <si>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</si>
  <si>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</si>
  <si>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</si>
  <si>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</si>
  <si>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</si>
  <si>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</si>
  <si>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</si>
  <si>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</si>
  <si>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</si>
  <si>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</si>
  <si>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</si>
  <si>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</si>
  <si>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</si>
  <si>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</si>
  <si>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</si>
  <si>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</si>
  <si>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</si>
  <si>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</si>
  <si>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</si>
  <si>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</si>
  <si>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</si>
  <si>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</si>
  <si>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</si>
  <si>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</si>
  <si>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</si>
  <si>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</si>
  <si>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</si>
  <si>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</si>
  <si>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</si>
  <si>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</si>
  <si>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</si>
  <si>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</si>
  <si>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</si>
  <si>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</si>
  <si>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</si>
  <si>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</si>
  <si>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</si>
  <si>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</si>
  <si>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</si>
  <si>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</si>
  <si>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</si>
  <si>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</si>
  <si>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</si>
  <si>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</si>
  <si>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</si>
  <si>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</si>
  <si>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</si>
  <si>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</si>
  <si>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</si>
  <si>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</si>
  <si>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</si>
  <si>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</si>
  <si>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</si>
  <si>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</si>
  <si>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</si>
  <si>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</si>
  <si>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</si>
  <si>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</si>
  <si>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</si>
  <si>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</si>
  <si>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</si>
  <si>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</si>
  <si>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</si>
  <si>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</si>
  <si>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</si>
  <si>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</si>
  <si>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</si>
  <si>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</si>
  <si>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</si>
  <si>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</si>
  <si>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</si>
  <si>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</si>
  <si>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</si>
  <si>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</si>
  <si>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</si>
  <si>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</si>
  <si>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</si>
  <si>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</si>
  <si>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</si>
  <si>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</si>
  <si>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</si>
  <si>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</si>
  <si>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</si>
  <si>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</si>
  <si>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</si>
  <si>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</si>
  <si>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</si>
  <si>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</si>
  <si>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</si>
  <si>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</si>
  <si>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</si>
  <si>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</si>
  <si>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</si>
  <si>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</si>
  <si>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</si>
  <si>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</si>
  <si>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</si>
  <si>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</si>
  <si>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</si>
  <si>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</si>
  <si>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</si>
  <si>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</si>
  <si>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</si>
  <si>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</si>
  <si>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</si>
  <si>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</si>
  <si>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</si>
  <si>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</si>
  <si>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</si>
  <si>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</si>
  <si>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</si>
  <si>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</si>
  <si>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</si>
  <si>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</si>
  <si>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</si>
  <si>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</si>
  <si>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</si>
  <si>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</si>
  <si>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</si>
  <si>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</si>
  <si>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</si>
  <si>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</si>
  <si>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</si>
  <si>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</si>
  <si>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</si>
  <si>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</si>
  <si>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</si>
  <si>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</si>
  <si>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</si>
  <si>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</si>
  <si>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</si>
  <si>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</si>
  <si>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</si>
  <si>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</si>
  <si>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</si>
  <si>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</si>
  <si>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</si>
  <si>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</si>
  <si>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</si>
  <si>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</si>
  <si>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</si>
  <si>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</si>
  <si>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</si>
  <si>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</si>
  <si>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</si>
  <si>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</si>
  <si>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</si>
  <si>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</si>
  <si>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</si>
  <si>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</si>
  <si>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</si>
  <si>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</si>
  <si>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</si>
  <si>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</si>
  <si>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</si>
  <si>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</si>
  <si>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</si>
  <si>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</si>
  <si>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</si>
  <si>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</si>
  <si>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</si>
  <si>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</si>
  <si>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</si>
  <si>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</si>
  <si>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</si>
  <si>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</si>
  <si>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</si>
  <si>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</si>
  <si>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</si>
  <si>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</si>
  <si>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</si>
  <si>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</si>
  <si>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</si>
  <si>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</si>
  <si>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</si>
  <si>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</si>
  <si>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</si>
  <si>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</si>
  <si>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</si>
  <si>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</si>
  <si>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</si>
  <si>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</si>
  <si>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</si>
  <si>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</si>
  <si>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</si>
  <si>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</si>
  <si>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</si>
  <si>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</si>
  <si>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</si>
  <si>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</si>
  <si>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</si>
  <si>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</si>
  <si>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</si>
  <si>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</si>
  <si>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</si>
  <si>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</si>
  <si>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</si>
  <si>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</si>
  <si>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</si>
  <si>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</si>
  <si>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</si>
  <si>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</si>
  <si>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</si>
  <si>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</si>
  <si>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</si>
  <si>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</si>
  <si>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</si>
  <si>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</si>
  <si>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</si>
  <si>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</si>
  <si>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</si>
  <si>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</si>
  <si>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</si>
  <si>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</si>
  <si>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</si>
  <si>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</si>
  <si>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</si>
  <si>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</si>
  <si>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</si>
  <si>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</si>
  <si>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</si>
  <si>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</si>
  <si>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</si>
  <si>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</si>
  <si>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</si>
  <si>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</si>
  <si>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</si>
  <si>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</si>
  <si>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</si>
  <si>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</si>
  <si>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</si>
  <si>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</si>
  <si>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</si>
  <si>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</si>
  <si>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</si>
  <si>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</si>
  <si>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</si>
  <si>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</si>
  <si>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</si>
  <si>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</si>
  <si>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</si>
  <si>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</si>
  <si>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</si>
  <si>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</si>
  <si>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</si>
  <si>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</si>
  <si>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</si>
  <si>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</si>
  <si>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</si>
  <si>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</si>
  <si>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</si>
  <si>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</si>
  <si>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</si>
  <si>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</si>
  <si>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</si>
  <si>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</si>
  <si>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</si>
  <si>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</si>
  <si>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</si>
  <si>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</si>
  <si>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</si>
  <si>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</si>
  <si>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</si>
  <si>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</si>
  <si>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</si>
  <si>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</si>
  <si>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</si>
  <si>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</si>
  <si>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</si>
  <si>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</si>
  <si>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</si>
  <si>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</si>
  <si>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</si>
  <si>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</si>
  <si>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</si>
  <si>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</si>
  <si>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</si>
  <si>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</si>
  <si>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</si>
  <si>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</si>
  <si>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</si>
  <si>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</si>
  <si>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</si>
  <si>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</si>
  <si>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</si>
  <si>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</si>
  <si>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</si>
  <si>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</si>
  <si>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</si>
  <si>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</si>
  <si>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</si>
  <si>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</si>
  <si>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</si>
  <si>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</si>
  <si>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</si>
  <si>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</si>
  <si>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</si>
  <si>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</si>
  <si>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</si>
  <si>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</si>
  <si>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</si>
  <si>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</si>
  <si>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</si>
  <si>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</si>
  <si>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</si>
  <si>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</si>
  <si>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</si>
  <si>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</si>
  <si>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</si>
  <si>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</si>
  <si>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</si>
  <si>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</si>
  <si>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</si>
  <si>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</si>
  <si>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</si>
  <si>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</si>
  <si>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</si>
  <si>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</si>
  <si>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</si>
  <si>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</si>
  <si>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</si>
  <si>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</si>
  <si>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</si>
  <si>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</si>
  <si>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</si>
  <si>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</si>
  <si>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</si>
  <si>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</si>
  <si>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</si>
  <si>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</si>
  <si>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</si>
  <si>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</si>
  <si>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</si>
  <si>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</si>
  <si>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</si>
  <si>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</si>
  <si>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</si>
  <si>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</si>
  <si>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</si>
  <si>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</si>
  <si>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</si>
  <si>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</si>
  <si>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</si>
  <si>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</si>
  <si>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</si>
  <si>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</si>
  <si>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</si>
  <si>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</si>
  <si>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</si>
  <si>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</si>
  <si>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</si>
  <si>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</si>
  <si>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</si>
  <si>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</si>
  <si>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</si>
  <si>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</si>
  <si>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</si>
  <si>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</si>
  <si>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</si>
  <si>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</si>
  <si>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</si>
  <si>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</si>
  <si>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</si>
  <si>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</si>
  <si>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</si>
  <si>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</si>
  <si>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</si>
  <si>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</si>
  <si>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</si>
  <si>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</si>
  <si>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</si>
  <si>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</si>
  <si>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</si>
  <si>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</si>
  <si>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</si>
  <si>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</si>
  <si>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</si>
  <si>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</si>
  <si>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</si>
  <si>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</si>
  <si>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</si>
  <si>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</si>
  <si>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</si>
  <si>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</si>
  <si>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</si>
  <si>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</si>
  <si>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</si>
  <si>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</si>
  <si>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</si>
  <si>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</si>
  <si>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</si>
  <si>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</si>
  <si>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</si>
  <si>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</si>
  <si>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</si>
  <si>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</si>
  <si>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</si>
  <si>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</si>
  <si>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</si>
  <si>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</si>
  <si>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</si>
  <si>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</si>
  <si>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</si>
  <si>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</si>
  <si>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</si>
  <si>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</si>
  <si>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</si>
  <si>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</si>
  <si>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</si>
  <si>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</si>
  <si>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</si>
  <si>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</si>
  <si>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</si>
  <si>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</si>
  <si>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</si>
  <si>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</si>
  <si>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</si>
  <si>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</si>
  <si>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</si>
  <si>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</si>
  <si>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</si>
  <si>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</si>
  <si>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</si>
  <si>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</si>
  <si>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</si>
  <si>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</si>
  <si>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</si>
  <si>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</si>
  <si>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</si>
  <si>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</si>
  <si>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</si>
  <si>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</si>
  <si>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</si>
  <si>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</si>
  <si>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</si>
  <si>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</si>
  <si>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</si>
  <si>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</si>
  <si>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</si>
  <si>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</si>
  <si>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</si>
  <si>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</si>
  <si>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</si>
  <si>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</si>
  <si>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</si>
  <si>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</si>
  <si>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</si>
  <si>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</si>
  <si>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</si>
  <si>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</si>
  <si>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</si>
  <si>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</si>
  <si>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</si>
  <si>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</si>
  <si>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</si>
  <si>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</si>
  <si>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</si>
  <si>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</si>
  <si>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</si>
  <si>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</si>
  <si>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</si>
  <si>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</si>
  <si>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</si>
  <si>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</si>
  <si>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</si>
  <si>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</si>
  <si>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</si>
  <si>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</si>
  <si>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</si>
  <si>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</si>
  <si>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</si>
  <si>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</si>
  <si>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</si>
  <si>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</si>
  <si>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</si>
  <si>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</si>
  <si>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</si>
  <si>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</si>
  <si>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</si>
  <si>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</si>
  <si>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</si>
  <si>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</si>
  <si>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</si>
  <si>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</si>
  <si>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</si>
  <si>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</si>
  <si>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</si>
  <si>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</si>
  <si>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</si>
  <si>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</si>
  <si>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</si>
  <si>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</si>
  <si>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</si>
  <si>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</si>
  <si>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</si>
  <si>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</si>
  <si>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</si>
  <si>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</si>
  <si>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</si>
  <si>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</si>
  <si>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</si>
  <si>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</si>
  <si>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</si>
  <si>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</si>
  <si>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</si>
  <si>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</si>
  <si>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</si>
  <si>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</si>
  <si>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</si>
  <si>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</si>
  <si>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</si>
  <si>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</si>
  <si>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</si>
  <si>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</si>
  <si>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</si>
  <si>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</si>
  <si>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</si>
  <si>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</si>
  <si>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</si>
  <si>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</si>
  <si>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</si>
  <si>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</si>
  <si>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</si>
  <si>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</si>
  <si>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</si>
  <si>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</si>
  <si>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</si>
  <si>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</si>
  <si>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</si>
  <si>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</si>
  <si>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</si>
  <si>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</si>
  <si>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</si>
  <si>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</si>
  <si>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</si>
  <si>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</si>
  <si>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</si>
  <si>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</si>
  <si>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</si>
  <si>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</si>
  <si>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</si>
  <si>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</si>
  <si>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</si>
  <si>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</si>
  <si>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</si>
  <si>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</si>
  <si>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</si>
  <si>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</si>
  <si>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</si>
  <si>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</si>
  <si>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</si>
  <si>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</si>
  <si>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</si>
  <si>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</si>
  <si>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</si>
  <si>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</si>
  <si>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</si>
  <si>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</si>
  <si>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</si>
  <si>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</si>
  <si>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</si>
  <si>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</si>
  <si>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</si>
  <si>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</si>
  <si>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</si>
  <si>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</si>
  <si>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</si>
  <si>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</si>
  <si>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</si>
  <si>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</si>
  <si>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</si>
  <si>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</si>
  <si>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</si>
  <si>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</si>
  <si>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</si>
  <si>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</si>
  <si>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</si>
  <si>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</si>
  <si>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</si>
  <si>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</si>
  <si>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</si>
  <si>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</si>
  <si>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</si>
  <si>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</si>
  <si>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</si>
  <si>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</si>
  <si>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</si>
  <si>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</si>
  <si>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</si>
  <si>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</si>
  <si>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</si>
  <si>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</si>
  <si>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</si>
  <si>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</si>
  <si>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</si>
  <si>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</si>
  <si>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</si>
  <si>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</si>
  <si>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</si>
  <si>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</si>
  <si>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</si>
  <si>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</si>
  <si>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</si>
  <si>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</si>
  <si>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</si>
  <si>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</si>
  <si>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</si>
  <si>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</si>
  <si>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</si>
  <si>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</si>
  <si>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</si>
  <si>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</si>
  <si>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</si>
  <si>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</si>
  <si>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</si>
  <si>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</si>
  <si>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</si>
  <si>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</si>
  <si>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</si>
  <si>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</si>
  <si>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</si>
  <si>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</si>
  <si>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</si>
  <si>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</si>
  <si>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</si>
  <si>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</si>
  <si>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</si>
  <si>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</si>
  <si>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</si>
  <si>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</si>
  <si>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</si>
  <si>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</si>
  <si>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</si>
  <si>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</si>
  <si>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</si>
  <si>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</si>
  <si>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</si>
  <si>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</si>
  <si>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</si>
  <si>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</si>
  <si>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</si>
  <si>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</si>
  <si>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</si>
  <si>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</si>
  <si>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</si>
  <si>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</si>
  <si>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</si>
  <si>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</si>
  <si>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</si>
  <si>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</si>
  <si>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</si>
  <si>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</si>
  <si>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</si>
  <si>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</si>
  <si>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</si>
  <si>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</si>
  <si>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</si>
  <si>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</si>
  <si>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</si>
  <si>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</si>
  <si>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</si>
  <si>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</si>
  <si>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</si>
  <si>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</si>
  <si>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</si>
  <si>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</si>
  <si>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</si>
  <si>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</si>
  <si>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</si>
  <si>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</si>
  <si>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</si>
  <si>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</si>
  <si>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</si>
  <si>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</si>
  <si>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</si>
  <si>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</si>
  <si>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</si>
  <si>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</si>
  <si>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</si>
  <si>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</si>
  <si>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</si>
  <si>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</si>
  <si>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</si>
  <si>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</si>
  <si>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</si>
  <si>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</si>
  <si>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</si>
  <si>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</si>
  <si>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</si>
  <si>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</si>
  <si>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</si>
  <si>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</si>
  <si>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</si>
  <si>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</si>
  <si>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</si>
  <si>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</si>
  <si>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</si>
  <si>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</si>
  <si>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</si>
  <si>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</si>
  <si>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</si>
  <si>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</si>
  <si>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</si>
  <si>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</si>
  <si>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</si>
  <si>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</si>
  <si>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</si>
  <si>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</si>
  <si>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</si>
  <si>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</si>
  <si>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</si>
  <si>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</si>
  <si>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</si>
  <si>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</si>
  <si>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</si>
  <si>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</si>
  <si>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</si>
  <si>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</si>
  <si>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</si>
  <si>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</si>
  <si>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</si>
  <si>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</si>
  <si>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</si>
  <si>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</si>
  <si>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</si>
  <si>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</si>
  <si>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</si>
  <si>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</si>
  <si>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</si>
  <si>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</si>
  <si>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</si>
  <si>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</si>
  <si>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</si>
  <si>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</si>
  <si>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</si>
  <si>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</si>
  <si>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</si>
  <si>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</si>
  <si>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</si>
  <si>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</si>
  <si>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</si>
  <si>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</si>
  <si>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</si>
  <si>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</si>
  <si>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</si>
  <si>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</si>
  <si>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</si>
  <si>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</si>
  <si>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</si>
  <si>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</si>
  <si>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</si>
  <si>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</si>
  <si>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</si>
  <si>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</si>
  <si>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</si>
  <si>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</si>
  <si>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</si>
  <si>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</si>
  <si>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</si>
  <si>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</si>
  <si>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</si>
  <si>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</si>
  <si>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</si>
  <si>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</si>
  <si>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</si>
  <si>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</si>
  <si>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</si>
  <si>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</si>
  <si>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</si>
  <si>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</si>
  <si>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</si>
  <si>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</si>
  <si>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</si>
  <si>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</si>
  <si>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</si>
  <si>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</si>
  <si>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</si>
  <si>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</si>
  <si>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</si>
  <si>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</si>
  <si>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</si>
  <si>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</si>
  <si>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</si>
  <si>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</si>
  <si>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</si>
  <si>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</si>
  <si>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</si>
  <si>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</si>
  <si>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</si>
  <si>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</si>
  <si>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</si>
  <si>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</si>
  <si>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</si>
  <si>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</si>
  <si>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</si>
  <si>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</si>
  <si>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</si>
  <si>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</si>
  <si>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</si>
  <si>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</si>
  <si>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</si>
  <si>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</si>
  <si>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</si>
  <si>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</si>
  <si>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</si>
  <si>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</si>
  <si>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</si>
  <si>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</si>
  <si>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</si>
  <si>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</si>
  <si>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</si>
  <si>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</si>
  <si>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</si>
  <si>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</si>
  <si>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</si>
  <si>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</si>
  <si>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</si>
  <si>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</si>
  <si>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</si>
  <si>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</si>
  <si>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</si>
  <si>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</si>
  <si>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</si>
  <si>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</si>
  <si>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</si>
  <si>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</si>
  <si>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</si>
  <si>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</si>
  <si>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</si>
  <si>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</si>
  <si>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</si>
  <si>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</si>
  <si>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</si>
  <si>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</si>
  <si>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</si>
  <si>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</si>
  <si>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</si>
  <si>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</si>
  <si>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</si>
  <si>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</si>
  <si>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</si>
  <si>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</si>
  <si>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</si>
  <si>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</si>
  <si>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</si>
  <si>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</si>
  <si>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</si>
  <si>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</si>
  <si>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</si>
  <si>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</si>
  <si>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</si>
  <si>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</si>
  <si>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</si>
  <si>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</si>
  <si>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</si>
  <si>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</si>
  <si>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</si>
  <si>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</si>
  <si>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</si>
  <si>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</si>
  <si>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</si>
  <si>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</si>
  <si>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</si>
  <si>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</si>
  <si>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</si>
  <si>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</si>
  <si>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</si>
  <si>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</si>
  <si>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</si>
  <si>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</si>
  <si>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</si>
  <si>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</si>
  <si>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</si>
  <si>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</si>
  <si>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</si>
  <si>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</si>
  <si>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</si>
  <si>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</si>
  <si>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</si>
  <si>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</si>
  <si>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</si>
  <si>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</si>
  <si>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</si>
  <si>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</si>
  <si>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</si>
  <si>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</si>
  <si>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</si>
  <si>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</si>
  <si>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</si>
  <si>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</si>
  <si>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</si>
  <si>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</si>
  <si>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</si>
  <si>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</si>
  <si>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</si>
  <si>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</si>
  <si>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</si>
  <si>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</si>
  <si>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</si>
  <si>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</si>
  <si>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</si>
  <si>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</si>
  <si>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</si>
  <si>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</si>
  <si>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</si>
  <si>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</si>
  <si>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</si>
  <si>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</si>
  <si>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</si>
  <si>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</si>
  <si>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</si>
  <si>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</si>
  <si>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</si>
  <si>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</si>
  <si>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</si>
  <si>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</si>
  <si>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</si>
  <si>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</si>
  <si>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</si>
  <si>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</si>
  <si>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</si>
  <si>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</si>
  <si>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</si>
  <si>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</si>
  <si>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</si>
  <si>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</si>
  <si>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</si>
  <si>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</si>
  <si>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</si>
  <si>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</si>
  <si>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</si>
  <si>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</si>
  <si>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</si>
  <si>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</si>
  <si>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</si>
  <si>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</si>
  <si>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</si>
  <si>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</si>
  <si>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</si>
  <si>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</si>
  <si>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</si>
  <si>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</si>
  <si>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</si>
  <si>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</si>
  <si>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</si>
  <si>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</si>
  <si>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</si>
  <si>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</si>
  <si>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</si>
  <si>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</si>
  <si>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</si>
  <si>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</si>
  <si>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</si>
  <si>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</si>
  <si>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</si>
  <si>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</si>
  <si>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</si>
  <si>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</si>
  <si>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</si>
  <si>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</si>
  <si>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</si>
  <si>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</si>
  <si>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</si>
  <si>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</si>
  <si>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</si>
  <si>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</si>
  <si>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</si>
  <si>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</si>
  <si>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</si>
  <si>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</si>
  <si>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</si>
  <si>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</si>
  <si>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</si>
  <si>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</si>
  <si>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</si>
  <si>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</si>
  <si>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</si>
  <si>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</si>
  <si>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</si>
  <si>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</si>
  <si>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</si>
  <si>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</si>
  <si>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</si>
  <si>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</si>
  <si>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</si>
  <si>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</si>
  <si>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</si>
  <si>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</si>
  <si>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</si>
  <si>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</si>
  <si>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</si>
  <si>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</si>
  <si>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</si>
  <si>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</si>
  <si>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</si>
  <si>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</si>
  <si>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</si>
  <si>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</si>
  <si>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</si>
  <si>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</si>
  <si>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</si>
  <si>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</si>
  <si>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</si>
  <si>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</si>
  <si>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</si>
  <si>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</si>
  <si>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</si>
  <si>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</si>
  <si>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</si>
  <si>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</si>
  <si>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</si>
  <si>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</si>
  <si>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</si>
  <si>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</si>
  <si>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</si>
  <si>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</si>
  <si>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</si>
  <si>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</si>
  <si>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</si>
  <si>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</si>
  <si>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</si>
  <si>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</si>
  <si>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</si>
  <si>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</si>
  <si>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</si>
  <si>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</si>
  <si>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</si>
  <si>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</si>
  <si>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</si>
  <si>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</si>
  <si>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</si>
  <si>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</si>
  <si>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</si>
  <si>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</si>
  <si>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</si>
  <si>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</si>
  <si>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</si>
  <si>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</si>
  <si>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</si>
  <si>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</si>
  <si>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</si>
  <si>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</si>
  <si>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</si>
  <si>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</si>
  <si>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</si>
  <si>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</si>
  <si>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</si>
  <si>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</si>
  <si>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</si>
  <si>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</si>
  <si>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</si>
  <si>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</si>
  <si>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</si>
  <si>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</si>
  <si>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</si>
  <si>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</si>
  <si>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</si>
  <si>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</si>
  <si>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</si>
  <si>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</si>
  <si>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</si>
  <si>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</si>
  <si>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</si>
  <si>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</si>
  <si>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</si>
  <si>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</si>
  <si>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</si>
  <si>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</si>
  <si>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</si>
  <si>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</si>
  <si>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</si>
  <si>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</si>
  <si>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</si>
  <si>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</si>
  <si>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</si>
  <si>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</si>
  <si>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</si>
  <si>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</si>
  <si>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</si>
  <si>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</si>
  <si>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</si>
  <si>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</si>
  <si>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</si>
  <si>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</si>
  <si>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</si>
  <si>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</si>
  <si>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</si>
  <si>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</si>
  <si>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</si>
  <si>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</si>
  <si>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</si>
  <si>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</si>
  <si>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</si>
  <si>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</si>
  <si>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</si>
  <si>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</si>
  <si>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</si>
  <si>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</si>
  <si>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</si>
  <si>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</si>
  <si>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</si>
  <si>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</si>
  <si>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</si>
  <si>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</si>
  <si>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</si>
  <si>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</si>
  <si>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</si>
  <si>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</si>
  <si>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</si>
  <si>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</si>
  <si>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</si>
  <si>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</si>
  <si>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</si>
  <si>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</si>
  <si>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</si>
  <si>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</si>
  <si>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</si>
  <si>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</si>
  <si>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</si>
  <si>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</si>
  <si>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</si>
  <si>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</si>
  <si>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</si>
  <si>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</si>
  <si>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</si>
  <si>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</si>
  <si>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</si>
  <si>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</si>
  <si>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</si>
  <si>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</si>
  <si>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</si>
  <si>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</si>
  <si>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</si>
  <si>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</si>
  <si>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</si>
  <si>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</si>
  <si>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</si>
  <si>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</si>
  <si>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</si>
  <si>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</si>
  <si>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</si>
  <si>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</si>
  <si>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</si>
  <si>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</si>
  <si>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</si>
  <si>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</si>
  <si>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</si>
  <si>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</si>
  <si>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</si>
  <si>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</si>
  <si>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</si>
  <si>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</si>
  <si>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</si>
  <si>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</si>
  <si>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</si>
  <si>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</si>
  <si>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</si>
  <si>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</si>
  <si>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</si>
  <si>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</si>
  <si>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</si>
  <si>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</si>
  <si>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</si>
  <si>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</si>
  <si>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</si>
  <si>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</si>
  <si>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</si>
  <si>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</si>
  <si>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</si>
  <si>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</si>
  <si>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</si>
  <si>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</si>
  <si>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</si>
  <si>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</si>
  <si>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</si>
  <si>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</si>
  <si>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</si>
  <si>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</si>
  <si>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</si>
  <si>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</si>
  <si>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</si>
  <si>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</si>
  <si>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</si>
  <si>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</si>
  <si>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</si>
  <si>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</si>
  <si>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</si>
  <si>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</si>
  <si>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</si>
  <si>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</si>
  <si>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</si>
  <si>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</si>
  <si>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</si>
  <si>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</si>
  <si>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</si>
  <si>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</si>
  <si>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</si>
  <si>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</si>
  <si>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</si>
  <si>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</si>
  <si>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</si>
  <si>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</si>
  <si>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</si>
  <si>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</si>
  <si>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</si>
  <si>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</si>
  <si>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</si>
  <si>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</si>
  <si>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</si>
  <si>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</si>
  <si>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</si>
  <si>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</si>
  <si>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</si>
  <si>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</si>
  <si>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</si>
  <si>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</si>
  <si>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</si>
  <si>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</si>
  <si>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</si>
  <si>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</si>
  <si>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</si>
  <si>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</si>
  <si>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</si>
  <si>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</si>
  <si>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</si>
  <si>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</si>
  <si>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</si>
  <si>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</si>
  <si>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</si>
  <si>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</si>
  <si>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</si>
  <si>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</si>
  <si>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</si>
  <si>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</si>
  <si>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</si>
  <si>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</si>
  <si>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</si>
  <si>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</si>
  <si>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</si>
  <si>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</si>
  <si>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</si>
  <si>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</si>
  <si>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</si>
  <si>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</si>
  <si>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</si>
  <si>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</si>
  <si>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</si>
  <si>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</si>
  <si>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</si>
  <si>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</si>
  <si>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</si>
  <si>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</si>
  <si>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</si>
  <si>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</si>
  <si>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</si>
  <si>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</si>
  <si>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</si>
  <si>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</si>
  <si>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</si>
  <si>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</si>
  <si>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</si>
  <si>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</si>
  <si>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</si>
  <si>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</si>
  <si>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</si>
  <si>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</si>
  <si>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</si>
  <si>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</si>
  <si>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</si>
  <si>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</si>
  <si>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</si>
  <si>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</si>
  <si>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</si>
  <si>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</si>
  <si>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</si>
  <si>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</si>
  <si>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</si>
  <si>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</si>
  <si>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</si>
  <si>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</si>
  <si>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</si>
  <si>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</si>
  <si>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</si>
  <si>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</si>
  <si>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</si>
  <si>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</si>
  <si>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</si>
  <si>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</si>
  <si>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</si>
  <si>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</si>
  <si>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</si>
  <si>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</si>
  <si>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</si>
  <si>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</si>
  <si>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</si>
  <si>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</si>
  <si>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</si>
  <si>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</si>
  <si>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</si>
  <si>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</si>
  <si>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</si>
  <si>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</si>
  <si>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</si>
  <si>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</si>
  <si>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</si>
  <si>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</si>
  <si>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</si>
  <si>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</si>
  <si>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</si>
  <si>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</si>
  <si>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</si>
  <si>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</si>
  <si>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</si>
  <si>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</si>
  <si>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</si>
  <si>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</si>
  <si>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</si>
  <si>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</si>
  <si>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</si>
  <si>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</si>
  <si>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</si>
  <si>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</si>
  <si>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</si>
  <si>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</si>
  <si>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</si>
  <si>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</si>
  <si>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</si>
  <si>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</si>
  <si>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</si>
  <si>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</si>
  <si>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</si>
  <si>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</si>
  <si>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</si>
  <si>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</si>
  <si>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</si>
  <si>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</si>
  <si>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</si>
  <si>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</si>
  <si>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</si>
  <si>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</si>
  <si>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</si>
  <si>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</si>
  <si>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</si>
  <si>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</si>
  <si>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</si>
  <si>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</si>
  <si>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</si>
  <si>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</si>
  <si>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</si>
  <si>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</si>
  <si>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</si>
  <si>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</si>
  <si>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</si>
  <si>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</si>
  <si>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</si>
  <si>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</si>
  <si>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</si>
  <si>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</si>
  <si>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</si>
  <si>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</si>
  <si>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</si>
  <si>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</si>
  <si>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</si>
  <si>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</si>
  <si>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</si>
  <si>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</si>
  <si>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</si>
  <si>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</si>
  <si>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</si>
  <si>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</si>
  <si>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</si>
  <si>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</si>
  <si>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</si>
  <si>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</si>
  <si>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</si>
  <si>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</si>
  <si>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</si>
  <si>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</si>
  <si>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</si>
  <si>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</si>
  <si>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</si>
  <si>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</si>
  <si>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</si>
  <si>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</si>
  <si>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</si>
  <si>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</si>
  <si>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</si>
  <si>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</si>
  <si>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</si>
  <si>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</si>
  <si>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</si>
  <si>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</si>
  <si>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</si>
  <si>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</si>
  <si>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</si>
  <si>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</si>
  <si>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</si>
  <si>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</si>
  <si>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</si>
  <si>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</si>
  <si>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</si>
  <si>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</si>
  <si>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</si>
  <si>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</si>
  <si>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</si>
  <si>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</si>
  <si>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</si>
  <si>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</si>
  <si>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</si>
  <si>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</si>
  <si>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</si>
  <si>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</si>
  <si>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</si>
  <si>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</si>
  <si>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</si>
  <si>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</si>
  <si>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</si>
  <si>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</si>
  <si>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</si>
  <si>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</si>
  <si>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</si>
  <si>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</si>
  <si>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</si>
  <si>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</si>
  <si>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</si>
  <si>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</si>
  <si>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</si>
  <si>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</si>
  <si>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</si>
  <si>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</si>
  <si>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</si>
  <si>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</si>
  <si>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</si>
  <si>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</si>
  <si>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</si>
  <si>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</si>
  <si>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</si>
  <si>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</si>
  <si>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</si>
  <si>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</si>
  <si>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</si>
  <si>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</si>
  <si>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</si>
  <si>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</si>
  <si>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</si>
  <si>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</si>
  <si>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</si>
  <si>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</si>
  <si>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</si>
  <si>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</si>
  <si>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</si>
  <si>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</si>
  <si>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</si>
  <si>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</si>
  <si>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</si>
  <si>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</si>
  <si>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</si>
  <si>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</si>
  <si>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</si>
  <si>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</si>
  <si>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</si>
  <si>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</si>
  <si>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</si>
  <si>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</si>
  <si>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</si>
  <si>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</si>
  <si>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</si>
  <si>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</si>
  <si>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</si>
  <si>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</si>
  <si>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</si>
  <si>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</si>
  <si>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</si>
  <si>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</si>
  <si>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</si>
  <si>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</si>
  <si>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</si>
  <si>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</si>
  <si>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</si>
  <si>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</si>
  <si>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</si>
  <si>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</si>
  <si>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</si>
  <si>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</si>
  <si>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</si>
  <si>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</si>
  <si>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</si>
  <si>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</si>
  <si>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</si>
  <si>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</si>
  <si>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</si>
  <si>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</si>
  <si>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</si>
  <si>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</si>
  <si>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</si>
  <si>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</si>
  <si>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</si>
  <si>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</si>
  <si>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</si>
  <si>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</si>
  <si>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</si>
  <si>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</si>
  <si>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</si>
  <si>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</si>
  <si>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</si>
  <si>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</si>
  <si>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</si>
  <si>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</si>
  <si>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</si>
  <si>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</si>
  <si>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</si>
  <si>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</si>
  <si>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</si>
  <si>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</si>
  <si>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</si>
  <si>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</si>
  <si>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</si>
  <si>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</si>
  <si>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</si>
  <si>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</si>
  <si>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</si>
  <si>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</si>
  <si>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</si>
  <si>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</si>
  <si>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</si>
  <si>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</si>
  <si>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</si>
  <si>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</si>
  <si>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</si>
  <si>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</si>
  <si>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</si>
  <si>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</si>
  <si>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</si>
  <si>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</si>
  <si>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</si>
  <si>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</si>
  <si>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</si>
  <si>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</si>
  <si>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</si>
  <si>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</si>
  <si>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</si>
  <si>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</si>
  <si>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</si>
  <si>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</si>
  <si>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</si>
  <si>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</si>
  <si>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</si>
  <si>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</si>
  <si>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</si>
  <si>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</si>
  <si>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</si>
  <si>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</si>
  <si>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</si>
  <si>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</si>
  <si>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</si>
  <si>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</si>
  <si>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</si>
  <si>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</si>
  <si>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</si>
  <si>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</si>
  <si>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</si>
  <si>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</si>
  <si>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</si>
  <si>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</si>
  <si>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</si>
  <si>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</si>
  <si>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</si>
  <si>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</si>
  <si>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</si>
  <si>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</si>
  <si>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</si>
  <si>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</si>
  <si>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</si>
  <si>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</si>
  <si>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</si>
  <si>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</si>
  <si>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</si>
  <si>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</si>
  <si>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</si>
  <si>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</si>
  <si>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</si>
  <si>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</si>
  <si>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</si>
  <si>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</si>
  <si>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</si>
  <si>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</si>
  <si>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</si>
  <si>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</si>
  <si>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</si>
  <si>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</si>
  <si>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</si>
  <si>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</si>
  <si>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</si>
  <si>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</si>
  <si>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</si>
  <si>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</si>
  <si>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</si>
  <si>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</si>
  <si>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</si>
  <si>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</si>
  <si>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</si>
  <si>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</si>
  <si>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</si>
  <si>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</si>
  <si>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</si>
  <si>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</si>
  <si>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</si>
  <si>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</si>
  <si>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</si>
  <si>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</si>
  <si>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</si>
  <si>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</si>
  <si>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</si>
  <si>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</si>
  <si>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</si>
  <si>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</si>
  <si>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</si>
  <si>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</si>
  <si>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</si>
  <si>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</si>
  <si>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</si>
  <si>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</si>
  <si>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</si>
  <si>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</si>
  <si>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</si>
  <si>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</si>
  <si>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</si>
  <si>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</si>
  <si>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</si>
  <si>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</si>
  <si>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</si>
  <si>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</si>
  <si>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</si>
  <si>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</si>
  <si>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</si>
  <si>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</si>
  <si>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</si>
  <si>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</si>
  <si>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</si>
  <si>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</si>
  <si>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</si>
  <si>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</si>
  <si>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</si>
  <si>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</si>
  <si>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</si>
  <si>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</si>
  <si>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</si>
  <si>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</si>
  <si>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</si>
  <si>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</si>
  <si>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</si>
  <si>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</si>
  <si>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</si>
  <si>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</si>
  <si>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</si>
  <si>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</si>
  <si>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</si>
  <si>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</si>
  <si>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</si>
  <si>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</si>
  <si>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</si>
  <si>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</si>
  <si>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</si>
  <si>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</si>
  <si>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</si>
  <si>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</si>
  <si>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</si>
  <si>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</si>
  <si>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</si>
  <si>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</si>
  <si>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</si>
  <si>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</si>
  <si>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</si>
  <si>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</si>
  <si>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</si>
  <si>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</si>
  <si>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</si>
  <si>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</si>
  <si>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</si>
  <si>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</si>
  <si>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</si>
  <si>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</si>
  <si>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</si>
  <si>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</si>
  <si>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</si>
  <si>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</si>
  <si>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</si>
  <si>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</si>
  <si>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</si>
  <si>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</si>
  <si>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</si>
  <si>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</si>
  <si>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</si>
  <si>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</si>
  <si>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</si>
  <si>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</si>
  <si>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</si>
  <si>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</si>
  <si>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</si>
  <si>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</si>
  <si>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</si>
  <si>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</si>
  <si>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</si>
  <si>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</si>
  <si>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</si>
  <si>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</si>
  <si>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</si>
  <si>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</si>
  <si>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</si>
  <si>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</si>
  <si>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</si>
  <si>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</si>
  <si>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</si>
  <si>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</si>
  <si>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</si>
  <si>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</si>
  <si>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</si>
  <si>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</si>
  <si>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</si>
  <si>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</si>
  <si>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</si>
  <si>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</si>
  <si>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</si>
  <si>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</si>
  <si>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</si>
  <si>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</si>
  <si>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</si>
  <si>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</si>
  <si>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</si>
  <si>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</si>
  <si>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</si>
  <si>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</si>
  <si>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</si>
  <si>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</si>
  <si>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</si>
  <si>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</si>
  <si>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</si>
  <si>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</si>
  <si>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</si>
  <si>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</si>
  <si>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</si>
  <si>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</si>
  <si>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</si>
  <si>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</si>
  <si>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</si>
  <si>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</si>
  <si>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</si>
  <si>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</si>
  <si>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</si>
  <si>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</si>
  <si>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</si>
  <si>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</si>
  <si>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</si>
  <si>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</si>
  <si>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</si>
  <si>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</si>
  <si>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</si>
  <si>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</si>
  <si>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</si>
  <si>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</si>
  <si>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</si>
  <si>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</si>
  <si>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</si>
  <si>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</si>
  <si>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</si>
  <si>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</si>
  <si>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</si>
  <si>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</si>
  <si>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</si>
  <si>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</si>
  <si>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</si>
  <si>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</si>
  <si>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</si>
  <si>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</si>
  <si>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</si>
  <si>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</si>
  <si>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</si>
  <si>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</si>
  <si>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</si>
  <si>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</si>
  <si>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</si>
  <si>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</si>
  <si>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</si>
  <si>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</si>
  <si>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</si>
  <si>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</si>
  <si>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</si>
  <si>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</si>
  <si>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</si>
  <si>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</si>
  <si>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</si>
  <si>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</si>
  <si>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</si>
  <si>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</si>
  <si>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</si>
  <si>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</si>
  <si>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</si>
  <si>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</si>
  <si>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</si>
  <si>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</si>
  <si>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</si>
  <si>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</si>
  <si>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</si>
  <si>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</si>
  <si>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</si>
  <si>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</si>
  <si>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</si>
  <si>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</si>
  <si>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</si>
  <si>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</si>
  <si>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</si>
  <si>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</si>
  <si>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</si>
  <si>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</si>
  <si>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</si>
  <si>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</si>
  <si>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</si>
  <si>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</si>
  <si>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</si>
  <si>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</si>
  <si>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</si>
  <si>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</si>
  <si>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</si>
  <si>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</si>
  <si>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</si>
  <si>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</si>
  <si>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</si>
  <si>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</si>
  <si>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</si>
  <si>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</si>
  <si>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</si>
  <si>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</si>
  <si>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</si>
  <si>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</si>
  <si>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</si>
  <si>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</si>
  <si>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</si>
  <si>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</si>
  <si>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</si>
  <si>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</si>
  <si>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</si>
  <si>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</si>
  <si>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</si>
  <si>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</si>
  <si>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</si>
  <si>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</si>
  <si>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</si>
  <si>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</si>
  <si>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</si>
  <si>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</si>
  <si>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</si>
  <si>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</si>
  <si>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</si>
  <si>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</si>
  <si>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</si>
  <si>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</si>
  <si>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</si>
  <si>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</si>
  <si>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</si>
  <si>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</si>
  <si>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</si>
  <si>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</si>
  <si>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</si>
  <si>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</si>
  <si>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</si>
  <si>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</si>
  <si>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</si>
  <si>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</si>
  <si>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</si>
  <si>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</si>
  <si>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</si>
  <si>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</si>
  <si>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</si>
  <si>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</si>
  <si>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</si>
  <si>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</si>
  <si>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</si>
  <si>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</si>
  <si>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</si>
  <si>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</si>
  <si>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</si>
  <si>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</si>
  <si>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</si>
  <si>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</si>
  <si>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</si>
  <si>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</si>
  <si>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</si>
  <si>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</si>
  <si>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</si>
  <si>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</si>
  <si>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</si>
  <si>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</si>
  <si>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</si>
  <si>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</si>
  <si>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</si>
  <si>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</si>
  <si>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</si>
  <si>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</si>
  <si>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</si>
  <si>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</si>
  <si>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</si>
  <si>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</si>
  <si>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</si>
  <si>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</si>
  <si>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</si>
  <si>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</si>
  <si>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</si>
  <si>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</si>
  <si>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</si>
  <si>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</si>
  <si>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</si>
  <si>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</si>
  <si>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</si>
  <si>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</si>
  <si>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</si>
  <si>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</si>
  <si>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</si>
  <si>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</si>
  <si>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</si>
  <si>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</si>
  <si>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</si>
  <si>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</si>
  <si>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</si>
  <si>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</si>
  <si>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</si>
  <si>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</si>
  <si>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</si>
  <si>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</si>
  <si>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</si>
  <si>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</si>
  <si>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</si>
  <si>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</si>
  <si>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</si>
  <si>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</si>
  <si>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</si>
  <si>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</si>
  <si>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</si>
  <si>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</si>
  <si>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</si>
  <si>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</si>
  <si>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</si>
  <si>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</si>
  <si>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</si>
  <si>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</si>
  <si>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</si>
  <si>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</si>
  <si>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</si>
  <si>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</si>
  <si>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</si>
  <si>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</si>
  <si>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</si>
  <si>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</si>
  <si>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</si>
  <si>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</si>
  <si>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</si>
  <si>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</si>
  <si>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</si>
  <si>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</si>
  <si>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</si>
  <si>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</si>
  <si>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</si>
  <si>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</si>
  <si>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</si>
  <si>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</si>
  <si>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</si>
  <si>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</si>
  <si>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</si>
  <si>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</si>
  <si>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</si>
  <si>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</si>
  <si>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</si>
  <si>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</si>
  <si>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</si>
  <si>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</si>
  <si>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</si>
  <si>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</si>
  <si>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</si>
  <si>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</si>
  <si>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</si>
  <si>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</si>
  <si>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</si>
  <si>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</si>
  <si>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</si>
  <si>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</si>
  <si>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</si>
  <si>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</si>
  <si>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</si>
  <si>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</si>
  <si>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</si>
  <si>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</si>
  <si>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</si>
  <si>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</si>
  <si>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</si>
  <si>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</si>
  <si>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</si>
  <si>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</si>
  <si>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</si>
  <si>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</si>
  <si>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</si>
  <si>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</si>
  <si>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</si>
  <si>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</si>
  <si>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</si>
  <si>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</si>
  <si>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</si>
  <si>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</si>
  <si>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</si>
  <si>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</si>
  <si>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</si>
  <si>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</si>
  <si>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</si>
  <si>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</si>
  <si>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</si>
  <si>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</si>
  <si>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</si>
  <si>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</si>
  <si>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</si>
  <si>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</si>
  <si>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</si>
  <si>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</si>
  <si>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</si>
  <si>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</si>
  <si>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</si>
  <si>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</si>
  <si>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</si>
  <si>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</si>
  <si>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</si>
  <si>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</si>
  <si>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</si>
  <si>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</si>
  <si>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</si>
  <si>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</si>
  <si>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</si>
  <si>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</si>
  <si>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</si>
  <si>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</si>
  <si>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</si>
  <si>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</si>
  <si>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</si>
  <si>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</si>
  <si>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</si>
  <si>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</si>
  <si>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</si>
  <si>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</si>
  <si>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</si>
  <si>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</si>
  <si>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</si>
  <si>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</si>
  <si>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</si>
  <si>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</si>
  <si>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</si>
  <si>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</si>
  <si>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</si>
  <si>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</si>
  <si>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</si>
  <si>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</si>
  <si>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</si>
  <si>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</si>
  <si>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</si>
  <si>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</si>
  <si>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</si>
  <si>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</si>
  <si>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</si>
  <si>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</si>
  <si>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</si>
  <si>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</si>
  <si>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</si>
  <si>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</si>
  <si>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</si>
  <si>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</si>
  <si>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</si>
  <si>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</si>
  <si>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</si>
  <si>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</si>
  <si>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</si>
  <si>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</si>
  <si>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</si>
  <si>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</si>
  <si>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</si>
  <si>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</si>
  <si>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</si>
  <si>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</si>
  <si>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</si>
  <si>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</si>
  <si>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</si>
  <si>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</si>
  <si>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</si>
  <si>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</si>
  <si>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</si>
  <si>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</si>
  <si>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</si>
  <si>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</si>
  <si>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</si>
  <si>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</si>
  <si>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</si>
  <si>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</si>
  <si>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</si>
  <si>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</si>
  <si>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</si>
  <si>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</si>
  <si>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</si>
  <si>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</si>
  <si>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</si>
  <si>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</si>
  <si>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</si>
  <si>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</si>
  <si>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</si>
  <si>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</si>
  <si>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</si>
  <si>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</si>
  <si>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</si>
  <si>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</si>
  <si>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</si>
  <si>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</si>
  <si>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</si>
  <si>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</si>
  <si>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</si>
  <si>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</si>
  <si>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</si>
  <si>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</si>
  <si>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</si>
  <si>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</si>
  <si>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</si>
  <si>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</si>
  <si>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</si>
  <si>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</si>
  <si>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</si>
  <si>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</si>
  <si>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</si>
  <si>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</si>
  <si>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</si>
  <si>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</si>
  <si>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</si>
  <si>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</si>
  <si>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</si>
  <si>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</si>
  <si>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</si>
  <si>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</si>
  <si>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</si>
  <si>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</si>
  <si>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</si>
  <si>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</si>
  <si>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</si>
  <si>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</si>
  <si>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</si>
  <si>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</si>
  <si>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</si>
  <si>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</si>
  <si>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</si>
  <si>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</si>
  <si>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</si>
  <si>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</si>
  <si>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</si>
  <si>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</si>
  <si>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</si>
  <si>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</si>
  <si>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</si>
  <si>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</si>
  <si>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</si>
  <si>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</si>
  <si>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</si>
  <si>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</si>
  <si>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</si>
  <si>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</si>
  <si>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</si>
  <si>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</si>
  <si>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</si>
  <si>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</si>
  <si>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</si>
  <si>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</si>
  <si>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</si>
  <si>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</si>
  <si>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</si>
  <si>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</si>
  <si>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</si>
  <si>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</si>
  <si>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</si>
  <si>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</si>
  <si>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</si>
  <si>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</si>
  <si>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</si>
  <si>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</si>
  <si>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</si>
  <si>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</si>
  <si>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</si>
  <si>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</si>
  <si>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</si>
  <si>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</si>
  <si>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</si>
  <si>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</si>
  <si>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</si>
  <si>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</si>
  <si>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</si>
  <si>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</si>
  <si>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</si>
  <si>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</si>
  <si>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</si>
  <si>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</si>
  <si>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</si>
  <si>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</si>
  <si>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</si>
  <si>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</si>
  <si>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</si>
  <si>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</si>
  <si>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</si>
  <si>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</si>
  <si>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</si>
  <si>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</si>
  <si>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</si>
  <si>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</si>
  <si>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</si>
  <si>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</si>
  <si>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</si>
  <si>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</si>
  <si>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</si>
  <si>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</si>
  <si>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</si>
  <si>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</si>
  <si>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</si>
  <si>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</si>
  <si>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</si>
  <si>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</si>
  <si>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</si>
  <si>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</si>
  <si>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</si>
  <si>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</si>
  <si>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</si>
  <si>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</si>
  <si>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</si>
  <si>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</si>
  <si>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</si>
  <si>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</si>
  <si>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</si>
  <si>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</si>
  <si>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</si>
  <si>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</si>
  <si>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</si>
  <si>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</si>
  <si>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</si>
  <si>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</si>
  <si>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</si>
  <si>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</si>
  <si>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</si>
  <si>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</si>
  <si>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</si>
  <si>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</si>
  <si>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</si>
  <si>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</si>
  <si>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</si>
  <si>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</si>
  <si>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</si>
  <si>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</si>
  <si>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</si>
  <si>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</si>
  <si>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</si>
  <si>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</si>
  <si>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</si>
  <si>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</si>
  <si>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</si>
  <si>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</si>
  <si>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</si>
  <si>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</si>
  <si>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</si>
  <si>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</si>
  <si>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</si>
  <si>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</si>
  <si>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</si>
  <si>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</si>
  <si>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</si>
  <si>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</si>
  <si>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</si>
  <si>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</si>
  <si>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</si>
  <si>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</si>
  <si>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</si>
  <si>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</si>
  <si>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</si>
  <si>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</si>
  <si>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</si>
  <si>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</si>
  <si>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</si>
  <si>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</si>
  <si>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</si>
  <si>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</si>
  <si>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</si>
  <si>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</si>
  <si>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</si>
  <si>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</si>
  <si>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</si>
  <si>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</si>
  <si>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</si>
  <si>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</si>
  <si>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</si>
  <si>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</si>
  <si>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</si>
  <si>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</si>
  <si>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</si>
  <si>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</si>
  <si>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</si>
  <si>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</si>
  <si>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</si>
  <si>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</si>
  <si>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</si>
  <si>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</si>
  <si>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</si>
  <si>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</si>
  <si>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</si>
  <si>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</si>
  <si>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</si>
  <si>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</si>
  <si>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</si>
  <si>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</si>
  <si>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</si>
  <si>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</si>
  <si>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</si>
  <si>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</si>
  <si>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</si>
  <si>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</si>
  <si>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</si>
  <si>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</si>
  <si>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</si>
  <si>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</si>
  <si>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</si>
  <si>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</si>
  <si>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</si>
  <si>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</si>
  <si>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</si>
  <si>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</si>
  <si>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</si>
  <si>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</si>
  <si>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</si>
  <si>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</si>
  <si>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</si>
  <si>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</si>
  <si>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</si>
  <si>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</si>
  <si>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</si>
  <si>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</si>
  <si>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</si>
  <si>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</si>
  <si>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</si>
  <si>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</si>
  <si>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</si>
  <si>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</si>
  <si>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</si>
  <si>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</si>
  <si>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</si>
  <si>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</si>
  <si>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</si>
  <si>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</si>
  <si>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</si>
  <si>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</si>
  <si>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</si>
  <si>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</si>
  <si>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</si>
  <si>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</si>
  <si>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</si>
  <si>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</si>
  <si>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</si>
  <si>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</si>
  <si>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</si>
  <si>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</si>
  <si>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</si>
  <si>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</si>
  <si>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</si>
  <si>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</si>
  <si>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</si>
  <si>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</si>
  <si>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</si>
  <si>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</si>
  <si>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</si>
  <si>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</si>
  <si>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</si>
  <si>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</si>
  <si>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</si>
  <si>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</si>
  <si>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</si>
  <si>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</si>
  <si>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</si>
  <si>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</si>
  <si>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</si>
  <si>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</si>
  <si>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</si>
  <si>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</si>
  <si>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</si>
  <si>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</si>
  <si>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</si>
  <si>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</si>
  <si>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</si>
  <si>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</si>
  <si>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</si>
  <si>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</si>
  <si>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</si>
  <si>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</si>
  <si>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</si>
  <si>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</si>
  <si>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</si>
  <si>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</si>
  <si>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</si>
  <si>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</si>
  <si>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</si>
  <si>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</si>
  <si>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</si>
  <si>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</si>
  <si>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</si>
  <si>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</si>
  <si>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</si>
  <si>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</si>
  <si>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</si>
  <si>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</si>
  <si>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</si>
  <si>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</si>
  <si>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</si>
  <si>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</si>
  <si>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</si>
  <si>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</si>
  <si>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</si>
  <si>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</si>
  <si>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</si>
  <si>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</si>
  <si>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</si>
  <si>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</si>
  <si>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</si>
  <si>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</si>
  <si>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</si>
  <si>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</si>
  <si>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</si>
  <si>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</si>
  <si>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</si>
  <si>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</si>
  <si>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</si>
  <si>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</si>
  <si>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</si>
  <si>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</si>
  <si>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</si>
  <si>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</si>
  <si>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</si>
  <si>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</si>
  <si>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</si>
  <si>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</si>
  <si>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</si>
  <si>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</si>
  <si>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</si>
  <si>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</si>
  <si>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</si>
  <si>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</si>
  <si>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</si>
  <si>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</si>
  <si>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</si>
  <si>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</si>
  <si>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</si>
  <si>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</si>
  <si>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</si>
  <si>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</si>
  <si>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</si>
  <si>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</si>
  <si>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</si>
  <si>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</si>
  <si>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</si>
  <si>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</si>
  <si>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</si>
  <si>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</si>
  <si>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</si>
  <si>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</si>
  <si>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</si>
  <si>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</si>
  <si>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</si>
  <si>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</si>
  <si>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</si>
  <si>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</si>
  <si>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</si>
  <si>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</si>
  <si>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</si>
  <si>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</si>
  <si>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</si>
  <si>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</si>
  <si>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</si>
  <si>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</si>
  <si>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</si>
  <si>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</si>
  <si>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</si>
  <si>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</si>
  <si>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</si>
  <si>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</si>
  <si>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</si>
  <si>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</si>
  <si>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</si>
  <si>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</si>
  <si>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</si>
  <si>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</si>
  <si>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</si>
  <si>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</si>
  <si>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</si>
  <si>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</si>
  <si>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</si>
  <si>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</si>
  <si>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</si>
  <si>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</si>
  <si>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</si>
  <si>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</si>
  <si>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</si>
  <si>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</si>
  <si>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</si>
  <si>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</si>
  <si>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</si>
  <si>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</si>
  <si>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</si>
  <si>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</si>
  <si>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</si>
  <si>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</si>
  <si>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</si>
  <si>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</si>
  <si>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</si>
  <si>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</si>
  <si>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</si>
  <si>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</si>
  <si>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</si>
  <si>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</si>
  <si>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</si>
  <si>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</si>
  <si>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</si>
  <si>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</si>
  <si>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</si>
  <si>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</si>
  <si>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</si>
  <si>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</si>
  <si>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</si>
  <si>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</si>
  <si>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</si>
  <si>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</si>
  <si>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</si>
  <si>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</si>
  <si>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</si>
  <si>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</si>
  <si>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</si>
  <si>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</si>
  <si>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</si>
  <si>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</si>
  <si>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</si>
  <si>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</si>
  <si>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</si>
  <si>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</si>
  <si>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</si>
  <si>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</si>
  <si>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</si>
  <si>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</si>
  <si>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</si>
  <si>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</si>
  <si>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</si>
  <si>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</si>
  <si>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</si>
  <si>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</si>
  <si>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</si>
  <si>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</si>
  <si>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</si>
  <si>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</si>
  <si>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</si>
  <si>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</si>
  <si>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</si>
  <si>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</si>
  <si>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</si>
  <si>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</si>
  <si>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</si>
  <si>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</si>
  <si>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</si>
  <si>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</si>
  <si>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</si>
  <si>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</si>
  <si>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</si>
  <si>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</si>
  <si>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</si>
  <si>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</si>
  <si>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</si>
  <si>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</si>
  <si>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</si>
  <si>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</si>
  <si>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</si>
  <si>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</si>
  <si>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</si>
  <si>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</si>
  <si>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</si>
  <si>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</si>
  <si>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</si>
  <si>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</si>
  <si>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</si>
  <si>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</si>
  <si>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</si>
  <si>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</si>
  <si>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</si>
  <si>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</si>
  <si>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</si>
  <si>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</si>
  <si>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</si>
  <si>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</si>
  <si>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</si>
  <si>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</si>
  <si>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</si>
  <si>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</si>
  <si>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</si>
  <si>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</si>
  <si>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</si>
  <si>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</si>
  <si>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</si>
  <si>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</si>
  <si>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</si>
  <si>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</si>
  <si>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</si>
  <si>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</si>
  <si>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</si>
  <si>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</si>
  <si>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</si>
  <si>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</si>
  <si>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</si>
  <si>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</si>
  <si>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</si>
  <si>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</si>
  <si>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</si>
  <si>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</si>
  <si>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</si>
  <si>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</si>
  <si>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</si>
  <si>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</si>
  <si>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</si>
  <si>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</si>
  <si>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</si>
  <si>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</si>
  <si>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</si>
  <si>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</si>
  <si>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</si>
  <si>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</si>
  <si>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</si>
  <si>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</si>
  <si>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</si>
  <si>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</si>
  <si>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</si>
  <si>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</si>
  <si>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</si>
  <si>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</si>
  <si>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</si>
  <si>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</si>
  <si>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</si>
  <si>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</si>
  <si>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</si>
  <si>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</si>
  <si>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</si>
  <si>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</si>
  <si>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</si>
  <si>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</si>
  <si>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</si>
  <si>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</si>
  <si>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</si>
  <si>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</si>
  <si>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</si>
  <si>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</si>
  <si>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</si>
  <si>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</si>
  <si>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</si>
  <si>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</si>
  <si>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</si>
  <si>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</si>
  <si>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</si>
  <si>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</si>
  <si>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</si>
  <si>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</si>
  <si>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</si>
  <si>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</si>
  <si>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</si>
  <si>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</si>
  <si>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</si>
  <si>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</si>
  <si>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</si>
  <si>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</si>
  <si>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</si>
  <si>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</si>
  <si>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</si>
  <si>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</si>
  <si>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</si>
  <si>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</si>
  <si>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</si>
  <si>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</si>
  <si>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</si>
  <si>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</si>
  <si>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</si>
  <si>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</si>
  <si>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</si>
  <si>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</si>
  <si>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</si>
  <si>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</si>
  <si>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</si>
  <si>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</si>
  <si>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</si>
  <si>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</si>
  <si>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</si>
  <si>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</si>
  <si>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</si>
  <si>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</si>
  <si>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</si>
  <si>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</si>
  <si>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</si>
  <si>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</si>
  <si>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</si>
  <si>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</si>
  <si>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</si>
  <si>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</si>
  <si>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</si>
  <si>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</si>
  <si>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</si>
  <si>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</si>
  <si>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</si>
  <si>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</si>
  <si>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</si>
  <si>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</si>
  <si>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</si>
  <si>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</si>
  <si>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</si>
  <si>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</si>
  <si>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</si>
  <si>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</si>
  <si>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</si>
  <si>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</si>
  <si>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</si>
  <si>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</si>
  <si>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</si>
  <si>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</si>
  <si>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</si>
  <si>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</si>
  <si>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</si>
  <si>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</si>
  <si>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</si>
  <si>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</si>
  <si>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</si>
  <si>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</si>
  <si>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</si>
  <si>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</si>
  <si>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</si>
  <si>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</si>
  <si>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</si>
  <si>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</si>
  <si>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</si>
  <si>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</si>
  <si>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</si>
  <si>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</si>
  <si>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</si>
  <si>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</si>
  <si>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</si>
  <si>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</si>
  <si>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</si>
  <si>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</si>
  <si>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</si>
  <si>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</si>
  <si>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</si>
  <si>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</si>
  <si>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</si>
  <si>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</si>
  <si>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</si>
  <si>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</si>
  <si>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</si>
  <si>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</si>
  <si>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</si>
  <si>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</si>
  <si>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</si>
  <si>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</si>
  <si>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</si>
  <si>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</si>
  <si>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</si>
  <si>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</si>
  <si>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</si>
  <si>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</si>
  <si>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</si>
  <si>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</si>
  <si>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</si>
  <si>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</si>
  <si>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</si>
  <si>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</si>
  <si>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</si>
  <si>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</si>
  <si>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</si>
  <si>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</si>
  <si>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</si>
  <si>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</si>
  <si>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</si>
  <si>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</si>
  <si>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</si>
  <si>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</si>
  <si>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</si>
  <si>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</si>
  <si>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</si>
  <si>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</si>
  <si>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</si>
  <si>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</si>
  <si>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</si>
  <si>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</si>
  <si>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</si>
  <si>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</si>
  <si>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</si>
  <si>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</si>
  <si>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</si>
  <si>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</si>
  <si>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</si>
  <si>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</si>
  <si>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</si>
  <si>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</si>
  <si>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</si>
  <si>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</si>
  <si>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</si>
  <si>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</si>
  <si>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</si>
  <si>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</si>
  <si>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</si>
  <si>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</si>
  <si>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</si>
  <si>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</si>
  <si>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</si>
  <si>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</si>
  <si>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</si>
  <si>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</si>
  <si>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</si>
  <si>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</si>
  <si>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</si>
  <si>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</si>
  <si>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</si>
  <si>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</si>
  <si>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</si>
  <si>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</si>
  <si>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</si>
  <si>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</si>
  <si>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</si>
  <si>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</si>
  <si>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</si>
  <si>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</si>
  <si>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</si>
  <si>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</si>
  <si>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</si>
  <si>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</si>
  <si>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</si>
  <si>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</si>
  <si>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</si>
  <si>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</si>
  <si>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</si>
  <si>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</si>
  <si>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</si>
  <si>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</si>
  <si>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</si>
  <si>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</si>
  <si>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</si>
  <si>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</si>
  <si>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</si>
  <si>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</si>
  <si>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</si>
  <si>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</si>
  <si>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</si>
  <si>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</si>
  <si>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</si>
  <si>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</si>
  <si>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</si>
  <si>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</si>
  <si>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</si>
  <si>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</si>
  <si>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</si>
  <si>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</si>
  <si>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</si>
  <si>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</si>
  <si>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</si>
  <si>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</si>
  <si>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</si>
  <si>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</si>
  <si>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</si>
  <si>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</si>
  <si>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</si>
  <si>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</si>
  <si>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</si>
  <si>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</si>
  <si>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</si>
  <si>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</si>
  <si>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</si>
  <si>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</si>
  <si>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</si>
  <si>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</si>
  <si>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</si>
  <si>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</si>
  <si>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</si>
  <si>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</si>
  <si>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</si>
  <si>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</si>
  <si>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</si>
  <si>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</si>
  <si>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</si>
  <si>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</si>
  <si>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</si>
  <si>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</si>
  <si>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</si>
  <si>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</si>
  <si>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</si>
  <si>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</si>
  <si>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</si>
  <si>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</si>
  <si>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</si>
  <si>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</si>
  <si>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</si>
  <si>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</si>
  <si>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</si>
  <si>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</si>
  <si>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</si>
  <si>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</si>
  <si>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</si>
  <si>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</si>
  <si>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</si>
  <si>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</si>
  <si>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</si>
  <si>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</si>
  <si>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</si>
  <si>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</si>
  <si>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</si>
  <si>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</si>
  <si>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</si>
  <si>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</si>
  <si>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</si>
  <si>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</si>
  <si>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</si>
  <si>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</si>
  <si>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</si>
  <si>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</si>
  <si>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</si>
  <si>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</si>
  <si>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</si>
  <si>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</si>
  <si>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</si>
  <si>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</si>
  <si>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</si>
  <si>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</si>
  <si>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</si>
  <si>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</si>
  <si>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</si>
  <si>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</si>
  <si>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</si>
  <si>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</si>
  <si>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</si>
  <si>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</si>
  <si>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</si>
  <si>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</si>
  <si>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</si>
  <si>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</si>
  <si>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</si>
  <si>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</si>
  <si>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</si>
  <si>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</si>
  <si>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</si>
  <si>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</si>
  <si>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</si>
  <si>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</si>
  <si>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</si>
  <si>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</si>
  <si>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</si>
  <si>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</si>
  <si>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</si>
  <si>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</si>
  <si>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</si>
  <si>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</si>
  <si>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</si>
  <si>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</si>
  <si>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</si>
  <si>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</si>
  <si>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</si>
  <si>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</si>
  <si>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</si>
  <si>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</si>
  <si>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</si>
  <si>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</si>
  <si>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</si>
  <si>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</si>
  <si>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</si>
  <si>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</si>
  <si>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</si>
  <si>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</si>
  <si>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</si>
  <si>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</si>
  <si>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</si>
  <si>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</si>
  <si>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</si>
  <si>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</si>
  <si>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</si>
  <si>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</si>
  <si>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</si>
  <si>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</si>
  <si>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</si>
  <si>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</si>
  <si>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</si>
  <si>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</si>
  <si>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</si>
  <si>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</si>
  <si>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</si>
  <si>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</si>
  <si>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</si>
  <si>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</si>
  <si>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</si>
  <si>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</si>
  <si>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</si>
  <si>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</si>
  <si>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</si>
  <si>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</si>
  <si>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</si>
  <si>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</si>
  <si>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</si>
  <si>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</si>
  <si>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</si>
  <si>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</si>
  <si>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</si>
  <si>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</si>
  <si>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</si>
  <si>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</si>
  <si>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</si>
  <si>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</si>
  <si>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</si>
  <si>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</si>
  <si>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</si>
  <si>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</si>
  <si>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</si>
  <si>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</si>
  <si>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</si>
  <si>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</si>
  <si>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</si>
  <si>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</si>
  <si>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</si>
  <si>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</si>
  <si>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</si>
  <si>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</si>
  <si>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</si>
  <si>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</si>
  <si>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</si>
  <si>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</si>
  <si>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</si>
  <si>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</si>
  <si>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</si>
  <si>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</si>
  <si>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</si>
  <si>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</si>
  <si>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</si>
  <si>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</si>
  <si>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</si>
  <si>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</si>
  <si>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</si>
  <si>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</si>
  <si>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</si>
  <si>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</si>
  <si>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</si>
  <si>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</si>
  <si>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</si>
  <si>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</si>
  <si>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</si>
  <si>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</si>
  <si>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</si>
  <si>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</si>
  <si>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</si>
  <si>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</si>
  <si>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</si>
  <si>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</si>
  <si>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</si>
  <si>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</si>
  <si>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</si>
  <si>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</si>
  <si>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</si>
  <si>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</si>
  <si>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</si>
  <si>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</si>
  <si>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</si>
  <si>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</si>
  <si>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</si>
  <si>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</si>
  <si>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</si>
  <si>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</si>
  <si>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</si>
  <si>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</si>
  <si>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</si>
  <si>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</si>
  <si>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</si>
  <si>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</si>
  <si>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</si>
  <si>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</si>
  <si>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</si>
  <si>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</si>
  <si>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</si>
  <si>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</si>
  <si>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</si>
  <si>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</si>
  <si>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</si>
  <si>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</si>
  <si>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</si>
  <si>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</si>
  <si>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</si>
  <si>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</si>
  <si>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</si>
  <si>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</si>
  <si>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</si>
  <si>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</si>
  <si>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</si>
  <si>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</si>
  <si>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</si>
  <si>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</si>
  <si>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</si>
  <si>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</si>
  <si>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</si>
  <si>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</si>
  <si>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</si>
  <si>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</si>
  <si>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</si>
  <si>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</si>
  <si>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</si>
  <si>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</si>
  <si>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</si>
  <si>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</si>
  <si>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</si>
  <si>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</si>
  <si>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</si>
  <si>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</si>
  <si>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</si>
  <si>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</si>
  <si>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</si>
  <si>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</si>
  <si>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</si>
  <si>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</si>
  <si>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</si>
  <si>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</si>
  <si>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</si>
  <si>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</si>
  <si>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</si>
  <si>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</si>
  <si>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</si>
  <si>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</si>
  <si>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</si>
  <si>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</si>
  <si>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</si>
  <si>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</si>
  <si>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</si>
  <si>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</si>
  <si>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</si>
  <si>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</si>
  <si>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</si>
  <si>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</si>
  <si>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</si>
  <si>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</si>
  <si>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</si>
  <si>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</si>
  <si>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</si>
  <si>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</si>
  <si>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</si>
  <si>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</si>
  <si>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</si>
  <si>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</si>
  <si>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</si>
  <si>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</si>
  <si>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</si>
  <si>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</si>
  <si>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</si>
  <si>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</si>
  <si>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</si>
  <si>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</si>
  <si>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</si>
  <si>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</si>
  <si>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</si>
  <si>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</si>
  <si>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</si>
  <si>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</si>
  <si>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</si>
  <si>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</si>
  <si>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</si>
  <si>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</si>
  <si>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</si>
  <si>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</si>
  <si>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</si>
  <si>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</si>
  <si>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</si>
  <si>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</si>
  <si>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</si>
  <si>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</si>
  <si>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</si>
  <si>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</si>
  <si>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</si>
  <si>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</si>
  <si>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</si>
  <si>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</si>
  <si>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</si>
  <si>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</si>
  <si>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</si>
  <si>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</si>
  <si>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</si>
  <si>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</si>
  <si>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</si>
  <si>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</si>
  <si>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</si>
  <si>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</si>
  <si>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</si>
  <si>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</si>
  <si>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</si>
  <si>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</si>
  <si>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</si>
  <si>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</si>
  <si>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</si>
  <si>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</si>
  <si>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</si>
  <si>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</si>
  <si>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</si>
  <si>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</si>
  <si>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</si>
  <si>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</si>
  <si>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</si>
  <si>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</si>
  <si>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</si>
  <si>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</si>
  <si>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</si>
  <si>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</si>
  <si>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</si>
  <si>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</si>
  <si>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</si>
  <si>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</si>
  <si>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</si>
  <si>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</si>
  <si>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</si>
  <si>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</si>
  <si>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</si>
  <si>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</si>
  <si>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</si>
  <si>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</si>
  <si>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</si>
  <si>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</si>
  <si>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</si>
  <si>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</si>
  <si>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</si>
  <si>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</si>
  <si>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</si>
  <si>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</si>
  <si>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</si>
  <si>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</si>
  <si>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</si>
  <si>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</si>
  <si>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</si>
  <si>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</si>
  <si>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</si>
  <si>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</si>
  <si>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</si>
  <si>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</si>
  <si>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</si>
  <si>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</si>
  <si>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</si>
  <si>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</si>
  <si>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</si>
  <si>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</si>
  <si>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</si>
  <si>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</si>
  <si>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</si>
  <si>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</si>
  <si>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</si>
  <si>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</si>
  <si>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</si>
  <si>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</si>
  <si>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</si>
  <si>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</si>
  <si>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</si>
  <si>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</si>
  <si>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</si>
  <si>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</si>
  <si>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</si>
  <si>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</si>
  <si>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</si>
  <si>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</si>
  <si>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</si>
  <si>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</si>
  <si>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</si>
  <si>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</si>
  <si>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</si>
  <si>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</si>
  <si>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</si>
  <si>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</si>
  <si>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</si>
  <si>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</si>
  <si>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</si>
  <si>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</si>
  <si>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</si>
  <si>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</si>
  <si>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</si>
  <si>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</si>
  <si>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</si>
  <si>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</si>
  <si>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</si>
  <si>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</si>
  <si>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</si>
  <si>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</si>
  <si>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</si>
  <si>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</si>
  <si>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</si>
  <si>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</si>
  <si>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</si>
  <si>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</si>
  <si>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</si>
  <si>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</si>
  <si>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</si>
  <si>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</si>
  <si>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</si>
  <si>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</si>
  <si>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</si>
  <si>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</si>
  <si>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</si>
  <si>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</si>
  <si>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</si>
  <si>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</si>
  <si>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</si>
  <si>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</si>
  <si>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</si>
  <si>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</si>
  <si>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</si>
  <si>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</si>
  <si>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</si>
  <si>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</si>
  <si>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</si>
  <si>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</si>
  <si>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</si>
  <si>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</si>
  <si>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</si>
  <si>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</si>
  <si>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</si>
  <si>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</si>
  <si>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</si>
  <si>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</si>
  <si>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</si>
  <si>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</si>
  <si>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</si>
  <si>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</si>
  <si>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</si>
  <si>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</si>
  <si>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</si>
  <si>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</si>
  <si>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</si>
  <si>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</si>
  <si>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</si>
  <si>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</si>
  <si>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</si>
  <si>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</si>
  <si>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</si>
  <si>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</si>
  <si>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</si>
  <si>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</si>
  <si>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</si>
  <si>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</si>
  <si>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</si>
  <si>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</si>
  <si>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</si>
  <si>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</si>
  <si>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</si>
  <si>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</si>
  <si>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</si>
  <si>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</si>
  <si>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</si>
  <si>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</si>
  <si>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</si>
  <si>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</si>
  <si>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</si>
  <si>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</si>
  <si>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</si>
  <si>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</si>
  <si>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</si>
  <si>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</si>
  <si>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</si>
  <si>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</si>
  <si>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</si>
  <si>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</si>
  <si>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</si>
  <si>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</si>
  <si>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</si>
  <si>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</si>
  <si>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</si>
  <si>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</si>
  <si>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</si>
  <si>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</si>
  <si>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</si>
  <si>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</si>
  <si>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</si>
  <si>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</si>
  <si>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</si>
  <si>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</si>
  <si>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</si>
  <si>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</si>
  <si>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</si>
  <si>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</si>
  <si>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</si>
  <si>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</si>
  <si>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</si>
  <si>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</si>
  <si>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</si>
  <si>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</si>
  <si>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</si>
  <si>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</si>
  <si>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</si>
  <si>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</si>
  <si>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</si>
  <si>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</si>
  <si>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</si>
  <si>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</si>
  <si>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</si>
  <si>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</si>
  <si>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</si>
  <si>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</si>
  <si>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</si>
  <si>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</si>
  <si>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</si>
  <si>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</si>
  <si>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</si>
  <si>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</si>
  <si>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</si>
  <si>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</si>
  <si>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</si>
  <si>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</si>
  <si>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</si>
  <si>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</si>
  <si>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</si>
  <si>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</si>
  <si>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</si>
  <si>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</si>
  <si>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</si>
  <si>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</si>
  <si>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</si>
  <si>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</si>
  <si>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</si>
  <si>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</si>
  <si>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</si>
  <si>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</si>
  <si>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</si>
  <si>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</si>
  <si>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</si>
  <si>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</si>
  <si>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</si>
  <si>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</si>
  <si>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</si>
  <si>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</si>
  <si>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</si>
  <si>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</si>
  <si>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</si>
  <si>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</si>
  <si>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</si>
  <si>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</si>
  <si>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</si>
  <si>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</si>
  <si>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</si>
  <si>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</si>
  <si>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</si>
  <si>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</si>
  <si>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</si>
  <si>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</si>
  <si>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</si>
  <si>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</si>
  <si>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</si>
  <si>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</si>
  <si>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</si>
  <si>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</si>
  <si>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</si>
  <si>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</si>
  <si>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</si>
  <si>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</si>
  <si>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</si>
  <si>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</si>
  <si>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</si>
  <si>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</si>
  <si>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</si>
  <si>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</si>
  <si>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</si>
  <si>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</si>
  <si>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</si>
  <si>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</si>
  <si>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</si>
  <si>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</si>
  <si>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</si>
  <si>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</si>
  <si>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</si>
  <si>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</si>
  <si>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</si>
  <si>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</si>
  <si>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</si>
  <si>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</si>
  <si>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</si>
  <si>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</si>
  <si>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</si>
  <si>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</si>
  <si>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</si>
  <si>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</si>
  <si>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</si>
  <si>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</si>
  <si>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</si>
  <si>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</si>
  <si>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</si>
  <si>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</si>
  <si>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</si>
  <si>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</si>
  <si>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</si>
  <si>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</si>
  <si>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</si>
  <si>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</si>
  <si>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</si>
  <si>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</si>
  <si>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</si>
  <si>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</si>
  <si>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</si>
  <si>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</si>
  <si>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</si>
  <si>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</si>
  <si>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</si>
  <si>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</si>
  <si>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</si>
  <si>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</si>
  <si>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</si>
  <si>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</si>
  <si>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</si>
  <si>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</si>
  <si>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</si>
  <si>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</si>
  <si>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</si>
  <si>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</si>
  <si>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</si>
  <si>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</si>
  <si>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</si>
  <si>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</si>
  <si>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</si>
  <si>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</si>
  <si>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</si>
  <si>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</si>
  <si>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</si>
  <si>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</si>
  <si>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</si>
  <si>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</si>
  <si>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</si>
  <si>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</si>
  <si>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</si>
  <si>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</si>
  <si>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</si>
  <si>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</si>
  <si>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</si>
  <si>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</si>
  <si>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</si>
  <si>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</si>
  <si>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</si>
  <si>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</si>
  <si>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</si>
  <si>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</si>
  <si>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</si>
  <si>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</si>
  <si>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</si>
  <si>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</si>
  <si>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</si>
  <si>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</si>
  <si>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</si>
  <si>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</si>
  <si>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</si>
  <si>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</si>
  <si>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</si>
  <si>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</si>
  <si>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</si>
  <si>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</si>
  <si>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</si>
  <si>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</si>
  <si>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</si>
  <si>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</si>
  <si>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</si>
  <si>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</si>
  <si>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</si>
  <si>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</si>
  <si>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</si>
  <si>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</si>
  <si>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</si>
  <si>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</si>
  <si>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</si>
  <si>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</si>
  <si>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</si>
  <si>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</si>
  <si>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</si>
  <si>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</si>
  <si>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</si>
  <si>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</si>
  <si>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</si>
  <si>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</si>
  <si>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</si>
  <si>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</si>
  <si>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</si>
  <si>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</si>
  <si>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</si>
  <si>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</si>
  <si>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</si>
  <si>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</si>
  <si>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</si>
  <si>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</si>
  <si>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</si>
  <si>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</si>
  <si>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</si>
  <si>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</si>
  <si>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</si>
  <si>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</si>
  <si>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</si>
  <si>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</si>
  <si>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</si>
  <si>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</si>
  <si>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</si>
  <si>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</si>
  <si>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</si>
  <si>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</si>
  <si>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</si>
  <si>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</si>
  <si>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</si>
  <si>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</si>
  <si>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</si>
  <si>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</si>
  <si>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</si>
  <si>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</si>
  <si>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</si>
  <si>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</si>
  <si>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</si>
  <si>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</si>
  <si>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</si>
  <si>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</si>
  <si>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</si>
  <si>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</si>
  <si>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</si>
  <si>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</si>
  <si>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</si>
  <si>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</si>
  <si>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</si>
  <si>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</si>
  <si>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</si>
  <si>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</si>
  <si>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</si>
  <si>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</si>
  <si>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</si>
  <si>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</si>
  <si>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</si>
  <si>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</si>
  <si>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</si>
  <si>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</si>
  <si>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</si>
  <si>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</si>
  <si>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</si>
  <si>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</si>
  <si>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</si>
  <si>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</si>
  <si>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</si>
  <si>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</si>
  <si>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</si>
  <si>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</si>
  <si>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</si>
  <si>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</si>
  <si>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</si>
  <si>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</si>
  <si>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</si>
  <si>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</si>
  <si>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</si>
  <si>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</si>
  <si>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</si>
  <si>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</si>
  <si>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</si>
  <si>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</si>
  <si>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</si>
  <si>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</si>
  <si>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</si>
  <si>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</si>
  <si>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</si>
  <si>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</si>
  <si>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</si>
  <si>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</si>
  <si>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</si>
  <si>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</si>
  <si>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</si>
  <si>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</si>
  <si>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</si>
  <si>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</si>
  <si>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</si>
  <si>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</si>
  <si>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</si>
  <si>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</si>
  <si>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</si>
  <si>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</si>
  <si>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</si>
  <si>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</si>
  <si>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</si>
  <si>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</si>
  <si>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</si>
  <si>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</si>
  <si>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</si>
  <si>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</si>
  <si>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</si>
  <si>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</si>
  <si>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</si>
  <si>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</si>
  <si>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</si>
  <si>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</si>
  <si>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</si>
  <si>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</si>
  <si>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</si>
  <si>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</si>
  <si>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</si>
  <si>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</si>
  <si>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</si>
  <si>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</si>
  <si>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</si>
  <si>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</si>
  <si>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</si>
  <si>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</si>
  <si>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</si>
  <si>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</si>
  <si>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</si>
  <si>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</si>
  <si>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</si>
  <si>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</si>
  <si>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</si>
  <si>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</si>
  <si>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</si>
  <si>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</si>
  <si>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</si>
  <si>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</si>
  <si>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</si>
  <si>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</si>
  <si>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</si>
  <si>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</si>
  <si>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</si>
  <si>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</si>
  <si>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</si>
  <si>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</si>
  <si>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</si>
  <si>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</si>
  <si>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</si>
  <si>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</si>
  <si>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</si>
  <si>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</si>
  <si>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</si>
  <si>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</si>
  <si>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</si>
  <si>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</si>
  <si>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</si>
  <si>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</si>
  <si>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</si>
  <si>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</si>
  <si>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</si>
  <si>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</si>
  <si>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</si>
  <si>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</si>
  <si>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</si>
  <si>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</si>
  <si>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</si>
  <si>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</si>
  <si>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</si>
  <si>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</si>
  <si>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</si>
  <si>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</si>
  <si>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</si>
  <si>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</si>
  <si>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</si>
  <si>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</si>
  <si>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</si>
  <si>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</si>
  <si>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</si>
  <si>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</si>
  <si>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</si>
  <si>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</si>
  <si>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</si>
  <si>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</si>
  <si>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</si>
  <si>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</si>
  <si>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</si>
  <si>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</si>
  <si>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</si>
  <si>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</si>
  <si>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</si>
  <si>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</si>
  <si>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</si>
  <si>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</si>
  <si>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</si>
  <si>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</si>
  <si>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</si>
  <si>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</si>
  <si>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</si>
  <si>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</si>
  <si>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</si>
  <si>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</si>
  <si>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</si>
  <si>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</si>
  <si>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</si>
  <si>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</si>
  <si>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</si>
  <si>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</si>
  <si>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</si>
  <si>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</si>
  <si>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</si>
  <si>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</si>
  <si>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</si>
  <si>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</si>
  <si>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</si>
  <si>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</si>
  <si>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</si>
  <si>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</si>
  <si>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</si>
  <si>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</si>
  <si>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</si>
  <si>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</si>
  <si>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</si>
  <si>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</si>
  <si>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</si>
  <si>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</si>
  <si>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</si>
  <si>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</si>
  <si>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</si>
  <si>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</si>
  <si>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</si>
  <si>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</si>
  <si>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</si>
  <si>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</si>
  <si>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</si>
  <si>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</si>
  <si>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</si>
  <si>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</si>
  <si>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</si>
  <si>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</si>
  <si>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</si>
  <si>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</si>
  <si>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</si>
  <si>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</si>
  <si>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</si>
  <si>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</si>
  <si>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</si>
  <si>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</si>
  <si>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</si>
  <si>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</si>
  <si>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</si>
  <si>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</si>
  <si>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</si>
  <si>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</si>
  <si>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</si>
  <si>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</si>
  <si>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</si>
  <si>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</si>
  <si>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</si>
  <si>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</si>
  <si>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</si>
  <si>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</si>
  <si>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</si>
  <si>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</si>
  <si>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</si>
  <si>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</si>
  <si>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</si>
  <si>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</si>
  <si>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</si>
  <si>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</si>
  <si>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</si>
  <si>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</si>
  <si>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</si>
  <si>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</si>
  <si>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</si>
  <si>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</si>
  <si>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</si>
  <si>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</si>
  <si>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</si>
  <si>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</si>
  <si>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</si>
  <si>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</si>
  <si>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</si>
  <si>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</si>
  <si>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</si>
  <si>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</si>
  <si>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</si>
  <si>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</si>
  <si>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</si>
  <si>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</si>
  <si>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</si>
  <si>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</si>
  <si>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</si>
  <si>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</si>
  <si>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</si>
  <si>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</si>
  <si>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</si>
  <si>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</si>
  <si>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</si>
  <si>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</si>
  <si>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</si>
  <si>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</si>
  <si>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</si>
  <si>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</si>
  <si>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</si>
  <si>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</si>
  <si>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</si>
  <si>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</si>
  <si>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</si>
  <si>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</si>
  <si>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</si>
  <si>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</si>
  <si>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</si>
  <si>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</si>
  <si>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</si>
  <si>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</si>
  <si>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</si>
  <si>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</si>
  <si>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</si>
  <si>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</si>
  <si>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</si>
  <si>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</si>
  <si>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</si>
  <si>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</si>
  <si>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</si>
  <si>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</si>
  <si>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</si>
  <si>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</si>
  <si>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</si>
  <si>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</si>
  <si>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</si>
  <si>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</si>
  <si>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</si>
  <si>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</si>
  <si>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</si>
  <si>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</si>
  <si>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</si>
  <si>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</si>
  <si>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</si>
  <si>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</si>
  <si>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</si>
  <si>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</si>
  <si>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</si>
  <si>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</si>
  <si>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</si>
  <si>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</si>
  <si>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</si>
  <si>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</si>
  <si>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</si>
  <si>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</si>
  <si>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</si>
  <si>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</si>
  <si>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</si>
  <si>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</si>
  <si>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</si>
  <si>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</si>
  <si>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</si>
  <si>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</si>
  <si>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</si>
  <si>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</si>
  <si>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</si>
  <si>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</si>
  <si>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</si>
  <si>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</si>
  <si>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</si>
  <si>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</si>
  <si>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</si>
  <si>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</si>
  <si>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</si>
  <si>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</si>
  <si>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</si>
  <si>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</si>
  <si>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</si>
  <si>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</si>
  <si>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</si>
  <si>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</si>
  <si>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</si>
  <si>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</si>
  <si>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</si>
  <si>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</si>
  <si>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</si>
  <si>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</si>
  <si>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</si>
  <si>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</si>
  <si>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</si>
  <si>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</si>
  <si>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</si>
  <si>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</si>
  <si>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</si>
  <si>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</si>
  <si>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</si>
  <si>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</si>
  <si>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</si>
  <si>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</si>
  <si>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</si>
  <si>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</si>
  <si>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</si>
  <si>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</si>
  <si>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</si>
  <si>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</si>
  <si>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</si>
  <si>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</si>
  <si>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</si>
  <si>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</si>
  <si>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</si>
  <si>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</si>
  <si>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</si>
  <si>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</si>
  <si>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</si>
  <si>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</si>
  <si>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</si>
  <si>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</si>
  <si>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</si>
  <si>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</si>
  <si>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</si>
  <si>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</si>
  <si>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</si>
  <si>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</si>
  <si>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</si>
  <si>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</si>
  <si>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</si>
  <si>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</si>
  <si>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</si>
  <si>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</si>
  <si>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</si>
  <si>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</si>
  <si>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</si>
  <si>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</si>
  <si>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</si>
  <si>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</si>
  <si>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</si>
  <si>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</si>
  <si>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</si>
  <si>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</si>
  <si>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</si>
  <si>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</si>
  <si>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</si>
  <si>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</si>
  <si>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</si>
  <si>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</si>
  <si>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</si>
  <si>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</si>
  <si>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</si>
  <si>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</si>
  <si>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</si>
  <si>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</si>
  <si>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</si>
  <si>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</si>
  <si>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</si>
  <si>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</si>
  <si>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</si>
  <si>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</si>
  <si>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</si>
  <si>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</si>
  <si>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</si>
  <si>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</si>
  <si>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</si>
  <si>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</si>
  <si>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</si>
  <si>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</si>
  <si>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</si>
  <si>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</si>
  <si>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</si>
  <si>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</si>
  <si>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</si>
  <si>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</si>
  <si>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</si>
  <si>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</si>
  <si>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</si>
  <si>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</si>
  <si>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</si>
  <si>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</si>
  <si>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</si>
  <si>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</si>
  <si>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</si>
  <si>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</si>
  <si>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</si>
  <si>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</si>
  <si>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</si>
  <si>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</si>
  <si>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</si>
  <si>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</si>
  <si>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</si>
  <si>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</si>
  <si>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</si>
  <si>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</si>
  <si>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</si>
  <si>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</si>
  <si>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</si>
  <si>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</si>
  <si>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</si>
  <si>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</si>
  <si>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</si>
  <si>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</si>
  <si>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</si>
  <si>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</si>
  <si>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</si>
  <si>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</si>
  <si>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</si>
  <si>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</si>
  <si>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</si>
  <si>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</si>
  <si>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</si>
  <si>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</si>
  <si>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</si>
  <si>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</si>
  <si>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</si>
  <si>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</si>
  <si>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</si>
  <si>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</si>
  <si>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</si>
  <si>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</si>
  <si>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</si>
  <si>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</si>
  <si>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</si>
  <si>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</si>
  <si>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</si>
  <si>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</si>
  <si>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</si>
  <si>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</si>
  <si>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</si>
  <si>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</si>
  <si>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</si>
  <si>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</si>
  <si>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</si>
  <si>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</si>
  <si>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</si>
  <si>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</si>
  <si>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</si>
  <si>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</si>
  <si>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</si>
  <si>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</si>
  <si>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</si>
  <si>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</si>
  <si>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</si>
  <si>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</si>
  <si>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</si>
  <si>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</si>
  <si>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</si>
  <si>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</si>
  <si>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</si>
  <si>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</si>
  <si>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</si>
  <si>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</si>
  <si>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</si>
  <si>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</si>
  <si>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</si>
  <si>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</si>
  <si>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</si>
  <si>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</si>
  <si>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</si>
  <si>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</si>
  <si>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</si>
  <si>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</si>
  <si>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</si>
  <si>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</si>
  <si>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</si>
  <si>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</si>
  <si>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</si>
  <si>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</si>
  <si>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</si>
  <si>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</si>
  <si>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</si>
  <si>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</si>
  <si>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</si>
  <si>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</si>
  <si>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</si>
  <si>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</si>
  <si>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</si>
  <si>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</si>
  <si>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</si>
  <si>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</si>
  <si>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</si>
  <si>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</si>
  <si>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</si>
  <si>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</si>
  <si>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</si>
  <si>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</si>
  <si>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</si>
  <si>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</si>
  <si>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</si>
  <si>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</si>
  <si>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</si>
  <si>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</si>
  <si>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</si>
  <si>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</si>
  <si>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</si>
  <si>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</si>
  <si>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</si>
  <si>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</si>
  <si>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</si>
  <si>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</si>
  <si>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</si>
  <si>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</si>
  <si>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</si>
  <si>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</si>
  <si>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</si>
  <si>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</si>
  <si>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</si>
  <si>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</si>
  <si>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</si>
  <si>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</si>
  <si>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</si>
  <si>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</si>
  <si>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</si>
  <si>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</si>
  <si>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</si>
  <si>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</si>
  <si>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</si>
  <si>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</si>
  <si>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</si>
  <si>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</si>
  <si>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</si>
  <si>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</si>
  <si>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</si>
  <si>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</si>
  <si>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</si>
  <si>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</si>
  <si>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</si>
  <si>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</si>
  <si>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</si>
  <si>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</si>
  <si>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</si>
  <si>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</si>
  <si>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</si>
  <si>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</si>
  <si>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</si>
  <si>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</si>
  <si>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</si>
  <si>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</si>
  <si>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</si>
  <si>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</si>
  <si>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</si>
  <si>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</si>
  <si>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</si>
  <si>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</si>
  <si>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</si>
  <si>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</si>
  <si>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</si>
  <si>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</si>
  <si>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</si>
  <si>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</si>
  <si>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</si>
  <si>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</si>
  <si>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</si>
  <si>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</si>
  <si>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</si>
  <si>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</si>
  <si>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</si>
  <si>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</si>
  <si>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</si>
  <si>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</si>
  <si>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</si>
  <si>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</si>
  <si>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</si>
  <si>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</si>
  <si>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</si>
  <si>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</si>
  <si>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</si>
  <si>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</si>
  <si>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</si>
  <si>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</si>
  <si>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</si>
  <si>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</si>
  <si>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</si>
  <si>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</si>
  <si>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</si>
  <si>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</si>
  <si>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</si>
  <si>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</si>
  <si>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</si>
  <si>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</si>
  <si>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</si>
  <si>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</si>
  <si>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</si>
  <si>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</si>
  <si>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</si>
  <si>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</si>
  <si>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</si>
  <si>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</si>
  <si>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</si>
  <si>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</si>
  <si>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</si>
  <si>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</si>
  <si>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</si>
  <si>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</si>
  <si>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</si>
  <si>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</si>
  <si>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</si>
  <si>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</si>
  <si>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</si>
  <si>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</si>
  <si>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</si>
  <si>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</si>
  <si>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</si>
  <si>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</si>
  <si>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</si>
  <si>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</si>
  <si>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</si>
  <si>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</si>
  <si>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</si>
  <si>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</si>
  <si>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</si>
  <si>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</si>
  <si>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</si>
  <si>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</si>
  <si>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</si>
  <si>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</si>
  <si>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</si>
  <si>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</si>
  <si>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</si>
  <si>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</si>
  <si>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</si>
  <si>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</si>
  <si>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</si>
  <si>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</si>
  <si>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</si>
  <si>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</si>
  <si>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</si>
  <si>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</si>
  <si>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</si>
  <si>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</si>
  <si>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</si>
  <si>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</si>
  <si>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</si>
  <si>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</si>
  <si>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</si>
  <si>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</si>
  <si>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</si>
  <si>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</si>
  <si>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</si>
  <si>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</si>
  <si>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</si>
  <si>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</si>
  <si>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</si>
  <si>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</si>
  <si>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</si>
  <si>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</si>
  <si>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</si>
  <si>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</si>
  <si>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</si>
  <si>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</si>
  <si>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</si>
  <si>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</si>
  <si>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</si>
  <si>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</si>
  <si>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</si>
  <si>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</si>
  <si>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</si>
  <si>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</si>
  <si>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</si>
  <si>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</si>
  <si>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</si>
  <si>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</si>
  <si>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</si>
  <si>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</si>
  <si>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</si>
  <si>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</si>
  <si>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</si>
  <si>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</si>
  <si>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</si>
  <si>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</si>
  <si>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</si>
  <si>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</si>
  <si>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</si>
  <si>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</si>
  <si>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</si>
  <si>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</si>
  <si>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</si>
  <si>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</si>
  <si>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</si>
  <si>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</si>
  <si>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</si>
  <si>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</si>
  <si>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</si>
  <si>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</si>
  <si>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</si>
  <si>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</si>
  <si>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</si>
  <si>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</si>
  <si>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</si>
  <si>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</si>
  <si>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</si>
  <si>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</si>
  <si>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</si>
  <si>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</si>
  <si>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</si>
  <si>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</si>
  <si>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</si>
  <si>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</si>
  <si>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</si>
  <si>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</si>
  <si>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</si>
  <si>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</si>
  <si>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</si>
  <si>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</si>
  <si>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</si>
  <si>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</si>
  <si>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</si>
  <si>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</si>
  <si>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</si>
  <si>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</si>
  <si>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</si>
  <si>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</si>
  <si>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</si>
  <si>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</si>
  <si>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</si>
  <si>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</si>
  <si>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</si>
  <si>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</si>
  <si>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</si>
  <si>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</si>
  <si>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</si>
  <si>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</si>
  <si>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</si>
  <si>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</si>
  <si>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</si>
  <si>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</si>
  <si>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</si>
  <si>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</si>
  <si>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</si>
  <si>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</si>
  <si>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</si>
  <si>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</si>
  <si>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</si>
  <si>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</si>
  <si>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</si>
  <si>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</si>
  <si>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</si>
  <si>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</si>
  <si>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</si>
  <si>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</si>
  <si>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</si>
  <si>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</si>
  <si>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</si>
  <si>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</si>
  <si>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</si>
  <si>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</si>
  <si>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</si>
  <si>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</si>
  <si>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</si>
  <si>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</si>
  <si>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</si>
  <si>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</si>
  <si>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</si>
  <si>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</si>
  <si>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</si>
  <si>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</si>
  <si>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</si>
  <si>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</si>
  <si>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</si>
  <si>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</si>
  <si>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</si>
  <si>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</si>
  <si>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</si>
  <si>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</si>
  <si>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</si>
  <si>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</si>
  <si>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</si>
  <si>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</si>
  <si>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</si>
  <si>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</si>
  <si>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</si>
  <si>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</si>
  <si>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</si>
  <si>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</si>
  <si>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</si>
  <si>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</si>
  <si>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</si>
  <si>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</si>
  <si>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</si>
  <si>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</si>
  <si>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</si>
  <si>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</si>
  <si>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</si>
  <si>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</si>
  <si>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</si>
  <si>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</si>
  <si>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</si>
  <si>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</si>
  <si>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</si>
  <si>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</si>
  <si>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</si>
  <si>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</si>
  <si>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</si>
  <si>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</si>
  <si>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</si>
  <si>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</si>
  <si>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</si>
  <si>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</si>
  <si>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</si>
  <si>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</si>
  <si>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</si>
  <si>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</si>
  <si>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</si>
  <si>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</si>
  <si>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</si>
  <si>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</si>
  <si>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</si>
  <si>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</si>
  <si>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</si>
  <si>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</si>
  <si>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</si>
  <si>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</si>
  <si>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</si>
  <si>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</si>
  <si>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</si>
  <si>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</si>
  <si>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</si>
  <si>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</si>
  <si>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</si>
  <si>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</si>
  <si>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</si>
  <si>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</si>
  <si>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</si>
  <si>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</si>
  <si>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</si>
  <si>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</si>
  <si>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</si>
  <si>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</si>
  <si>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</si>
  <si>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</si>
  <si>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</si>
  <si>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</si>
  <si>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</si>
  <si>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</si>
  <si>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</si>
  <si>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</si>
  <si>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</si>
  <si>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</si>
  <si>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</si>
  <si>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</si>
  <si>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</si>
  <si>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</si>
  <si>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</si>
  <si>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</si>
  <si>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</si>
  <si>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</si>
  <si>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</si>
  <si>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</si>
  <si>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</si>
  <si>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</si>
  <si>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</si>
  <si>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</si>
  <si>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</si>
  <si>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</si>
  <si>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</si>
  <si>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</si>
  <si>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</si>
  <si>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</si>
  <si>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</si>
  <si>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</si>
  <si>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</si>
  <si>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</si>
  <si>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</si>
  <si>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</si>
  <si>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</si>
  <si>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</si>
  <si>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</si>
  <si>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</si>
  <si>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</si>
  <si>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</si>
  <si>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</si>
  <si>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</si>
  <si>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</si>
  <si>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</si>
  <si>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</si>
  <si>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</si>
  <si>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</si>
  <si>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</si>
  <si>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</si>
  <si>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</si>
  <si>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</si>
  <si>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</si>
  <si>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</si>
  <si>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</si>
  <si>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</si>
  <si>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</si>
  <si>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</si>
  <si>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</si>
  <si>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</si>
  <si>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</si>
  <si>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</si>
  <si>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</si>
  <si>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</si>
  <si>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</si>
  <si>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</si>
  <si>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</si>
  <si>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</si>
  <si>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</si>
  <si>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</si>
  <si>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</si>
  <si>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</si>
  <si>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</si>
  <si>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</si>
  <si>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</si>
  <si>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</si>
  <si>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</si>
  <si>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</si>
  <si>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</si>
  <si>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</si>
  <si>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</si>
  <si>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</si>
  <si>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</si>
  <si>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</si>
  <si>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</si>
  <si>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</si>
  <si>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</si>
  <si>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</si>
  <si>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</si>
  <si>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</si>
  <si>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</si>
  <si>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</si>
  <si>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</si>
  <si>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</si>
  <si>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</si>
  <si>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</si>
  <si>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</si>
  <si>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</si>
  <si>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</si>
  <si>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</si>
  <si>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</si>
  <si>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</si>
  <si>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</si>
  <si>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</si>
  <si>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</si>
  <si>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</si>
  <si>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</si>
  <si>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</si>
  <si>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</si>
  <si>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</si>
  <si>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</si>
  <si>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</si>
  <si>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</si>
  <si>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</si>
  <si>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</si>
  <si>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</si>
  <si>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</si>
  <si>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</si>
  <si>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</si>
  <si>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</si>
  <si>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</si>
  <si>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</si>
  <si>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</si>
  <si>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</si>
  <si>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</si>
  <si>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</si>
  <si>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</si>
  <si>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</si>
  <si>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</si>
  <si>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</si>
  <si>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</si>
  <si>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</si>
  <si>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</si>
  <si>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</si>
  <si>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</si>
  <si>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</si>
  <si>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</si>
  <si>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</si>
  <si>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</si>
  <si>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</si>
  <si>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</si>
  <si>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</si>
  <si>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</si>
  <si>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</si>
  <si>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</si>
  <si>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</si>
  <si>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</si>
  <si>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</si>
  <si>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</si>
  <si>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</si>
  <si>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</si>
  <si>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</si>
  <si>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</si>
  <si>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</si>
  <si>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</si>
  <si>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</si>
  <si>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</si>
  <si>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</si>
  <si>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</si>
  <si>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</si>
  <si>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</si>
  <si>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</si>
  <si>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</si>
  <si>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</si>
  <si>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</si>
  <si>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</si>
  <si>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</si>
  <si>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</si>
  <si>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</si>
  <si>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</si>
  <si>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</si>
  <si>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</si>
  <si>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</si>
  <si>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</si>
  <si>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</si>
  <si>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</si>
  <si>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</si>
  <si>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</si>
  <si>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</si>
  <si>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</si>
  <si>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</si>
  <si>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</si>
  <si>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</si>
  <si>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</si>
  <si>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</si>
  <si>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</si>
  <si>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</si>
  <si>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</si>
  <si>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</si>
  <si>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</si>
  <si>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</si>
  <si>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</si>
  <si>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</si>
  <si>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</si>
  <si>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</si>
  <si>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</si>
  <si>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</si>
  <si>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</si>
  <si>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</si>
  <si>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</si>
  <si>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</si>
  <si>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</si>
  <si>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</si>
  <si>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</si>
  <si>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</si>
  <si>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</si>
  <si>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</si>
  <si>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</si>
  <si>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</si>
  <si>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</si>
  <si>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</si>
  <si>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</si>
  <si>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</si>
  <si>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</si>
  <si>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</si>
  <si>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</si>
  <si>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</si>
  <si>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</si>
  <si>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</si>
  <si>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</si>
  <si>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</si>
  <si>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</si>
  <si>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</si>
  <si>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</si>
  <si>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</si>
  <si>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</si>
  <si>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</si>
  <si>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</si>
  <si>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</si>
  <si>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</si>
  <si>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</si>
  <si>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</si>
  <si>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</si>
  <si>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</si>
  <si>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</si>
  <si>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</si>
  <si>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</si>
  <si>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</si>
  <si>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</si>
  <si>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</si>
  <si>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</si>
  <si>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</si>
  <si>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</si>
  <si>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</si>
  <si>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</si>
  <si>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</si>
  <si>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</si>
  <si>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</si>
  <si>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</si>
  <si>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</si>
  <si>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</si>
  <si>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</si>
  <si>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</si>
  <si>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</si>
  <si>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</si>
  <si>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</si>
  <si>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</si>
  <si>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</si>
  <si>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</si>
  <si>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</si>
  <si>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</si>
  <si>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</si>
  <si>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</si>
  <si>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</si>
  <si>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</si>
  <si>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</si>
  <si>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</si>
  <si>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</si>
  <si>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</si>
  <si>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</si>
  <si>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</si>
  <si>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</si>
  <si>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</si>
  <si>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</si>
  <si>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</si>
  <si>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</si>
  <si>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</si>
  <si>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</si>
  <si>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</si>
  <si>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</si>
  <si>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</si>
  <si>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</si>
  <si>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</si>
  <si>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</si>
  <si>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</si>
  <si>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</si>
  <si>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</si>
  <si>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</si>
  <si>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</si>
  <si>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</si>
  <si>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</si>
  <si>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</si>
  <si>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</si>
  <si>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</si>
  <si>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</si>
  <si>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</si>
  <si>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</si>
  <si>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</si>
  <si>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</si>
  <si>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</si>
  <si>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</si>
  <si>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</si>
  <si>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</si>
  <si>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</si>
  <si>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</si>
  <si>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</si>
  <si>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</si>
  <si>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</si>
  <si>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</si>
  <si>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</si>
  <si>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</si>
  <si>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</si>
  <si>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</si>
  <si>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</si>
  <si>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</si>
  <si>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</si>
  <si>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</si>
  <si>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</si>
  <si>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</si>
  <si>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</si>
  <si>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</si>
  <si>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</si>
  <si>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</si>
  <si>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</si>
  <si>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</si>
  <si>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</si>
  <si>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</si>
  <si>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</si>
  <si>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</si>
  <si>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</si>
  <si>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</si>
  <si>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</si>
  <si>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</si>
  <si>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</si>
  <si>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</si>
  <si>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</si>
  <si>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</si>
  <si>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</si>
  <si>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</si>
  <si>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</si>
  <si>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</si>
  <si>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</si>
  <si>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</si>
  <si>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</si>
  <si>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</si>
  <si>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</si>
  <si>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</si>
  <si>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</si>
  <si>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</si>
  <si>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</si>
  <si>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</si>
  <si>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</si>
  <si>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</si>
  <si>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</si>
  <si>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</si>
  <si>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</si>
  <si>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</si>
  <si>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</si>
  <si>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</si>
  <si>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</si>
  <si>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</si>
  <si>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</si>
  <si>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</si>
  <si>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</si>
  <si>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</si>
  <si>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</si>
  <si>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</si>
  <si>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</si>
  <si>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</si>
  <si>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</si>
  <si>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</si>
  <si>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</si>
  <si>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</si>
  <si>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</si>
  <si>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</si>
  <si>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</si>
  <si>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</si>
  <si>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</si>
  <si>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</si>
  <si>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</si>
  <si>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</si>
  <si>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</si>
  <si>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</si>
  <si>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</si>
  <si>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</si>
  <si>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</si>
  <si>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</si>
  <si>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</si>
  <si>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</si>
  <si>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</si>
  <si>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</si>
  <si>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</si>
  <si>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</si>
  <si>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</si>
  <si>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</si>
  <si>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</si>
  <si>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</si>
  <si>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</si>
  <si>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</si>
  <si>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</si>
  <si>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</si>
  <si>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</si>
  <si>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</si>
  <si>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</si>
  <si>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</si>
  <si>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</si>
  <si>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</si>
  <si>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</si>
  <si>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</si>
  <si>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</si>
  <si>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</si>
  <si>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</si>
  <si>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</si>
  <si>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</si>
  <si>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</si>
  <si>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</si>
  <si>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</si>
  <si>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</si>
  <si>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</si>
  <si>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</si>
  <si>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</si>
  <si>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</si>
  <si>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</si>
  <si>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</si>
  <si>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</si>
  <si>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</si>
  <si>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</si>
  <si>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</si>
  <si>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</si>
  <si>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</si>
  <si>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</si>
  <si>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</si>
  <si>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</si>
  <si>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</si>
  <si>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</si>
  <si>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</si>
  <si>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</si>
  <si>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</si>
  <si>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</si>
  <si>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</si>
  <si>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</si>
  <si>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</si>
  <si>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</si>
  <si>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</si>
  <si>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</si>
  <si>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</si>
  <si>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</si>
  <si>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</si>
  <si>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</si>
  <si>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</si>
  <si>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</si>
  <si>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</si>
  <si>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</si>
  <si>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</si>
  <si>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</si>
  <si>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</si>
  <si>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</si>
  <si>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</si>
  <si>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</si>
  <si>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</si>
  <si>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</si>
  <si>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</si>
  <si>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</si>
  <si>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</si>
  <si>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</si>
  <si>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</si>
  <si>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</si>
  <si>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</si>
  <si>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</si>
  <si>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</si>
  <si>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</si>
  <si>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</si>
  <si>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</si>
  <si>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</si>
  <si>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</si>
  <si>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</si>
  <si>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</si>
  <si>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</si>
  <si>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</si>
  <si>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</si>
  <si>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</si>
  <si>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</si>
  <si>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</si>
  <si>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</si>
  <si>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</si>
  <si>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</si>
  <si>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</si>
  <si>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</si>
  <si>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</si>
  <si>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</si>
  <si>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</si>
  <si>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</si>
  <si>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</si>
  <si>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</si>
  <si>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</si>
  <si>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</si>
  <si>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</si>
  <si>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</si>
  <si>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</si>
  <si>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</si>
  <si>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</si>
  <si>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</si>
  <si>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</si>
  <si>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</si>
  <si>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</si>
  <si>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</si>
  <si>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</si>
  <si>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</si>
  <si>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</si>
  <si>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</si>
  <si>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</si>
  <si>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</si>
  <si>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</si>
  <si>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</si>
  <si>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</si>
  <si>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</si>
  <si>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</si>
  <si>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</si>
  <si>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</si>
  <si>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</si>
  <si>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</si>
  <si>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</si>
  <si>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</si>
  <si>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</si>
  <si>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</si>
  <si>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</si>
  <si>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</si>
  <si>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</si>
  <si>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</si>
  <si>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</si>
  <si>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</si>
  <si>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</si>
  <si>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</si>
  <si>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</si>
  <si>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</si>
  <si>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</si>
  <si>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</si>
  <si>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</si>
  <si>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</si>
  <si>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</si>
  <si>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</si>
  <si>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</si>
  <si>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</si>
  <si>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</si>
  <si>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</si>
  <si>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</si>
  <si>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</si>
  <si>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</si>
  <si>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</si>
  <si>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</si>
  <si>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</si>
  <si>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</si>
  <si>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</si>
  <si>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</si>
  <si>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</si>
  <si>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</si>
  <si>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</si>
  <si>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</si>
  <si>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</si>
  <si>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</si>
  <si>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</si>
  <si>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</si>
  <si>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</si>
  <si>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</si>
  <si>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</si>
  <si>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</si>
  <si>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</si>
  <si>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</si>
  <si>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</si>
  <si>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</si>
  <si>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</si>
  <si>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</si>
  <si>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</si>
  <si>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</si>
  <si>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</si>
  <si>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</si>
  <si>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</si>
  <si>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</si>
  <si>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</si>
  <si>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</si>
  <si>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</si>
  <si>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</si>
  <si>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</si>
  <si>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</si>
  <si>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</si>
  <si>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</si>
  <si>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</si>
  <si>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</si>
  <si>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</si>
  <si>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</si>
  <si>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</si>
  <si>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</si>
  <si>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</si>
  <si>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</si>
  <si>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</si>
  <si>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</si>
  <si>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</si>
  <si>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</si>
  <si>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</si>
  <si>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</si>
  <si>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</si>
  <si>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</si>
  <si>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</si>
  <si>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</si>
  <si>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</si>
  <si>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</si>
  <si>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</si>
  <si>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</si>
  <si>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</si>
  <si>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</si>
  <si>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</si>
  <si>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</si>
  <si>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</si>
  <si>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</si>
  <si>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</si>
  <si>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</si>
  <si>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</si>
  <si>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</si>
  <si>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</si>
  <si>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</si>
  <si>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</si>
  <si>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</si>
  <si>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</si>
  <si>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</si>
  <si>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</si>
  <si>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</si>
  <si>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</si>
  <si>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</si>
  <si>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</si>
  <si>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</si>
  <si>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</si>
  <si>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</si>
  <si>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</si>
  <si>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</si>
  <si>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</si>
  <si>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</si>
  <si>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</si>
  <si>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</si>
  <si>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</si>
  <si>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</si>
  <si>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</si>
  <si>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</si>
  <si>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</si>
  <si>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</si>
  <si>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</si>
  <si>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</si>
  <si>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</si>
  <si>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</si>
  <si>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</si>
  <si>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</si>
  <si>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</si>
  <si>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</si>
  <si>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</si>
  <si>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</si>
  <si>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</si>
  <si>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</si>
  <si>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</si>
  <si>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</si>
  <si>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</si>
  <si>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</si>
  <si>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</si>
  <si>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</si>
  <si>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</si>
  <si>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</si>
  <si>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</si>
  <si>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</si>
  <si>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</si>
  <si>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</si>
  <si>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</si>
  <si>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</si>
  <si>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</si>
  <si>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</si>
  <si>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</si>
  <si>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</si>
  <si>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</si>
  <si>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</si>
  <si>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</si>
  <si>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</si>
  <si>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</si>
  <si>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</si>
  <si>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</si>
  <si>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</si>
  <si>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</si>
  <si>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</si>
  <si>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</si>
  <si>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</si>
  <si>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</si>
  <si>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</si>
  <si>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</si>
  <si>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</si>
  <si>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</si>
  <si>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</si>
  <si>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</si>
  <si>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</si>
  <si>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</si>
  <si>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</si>
  <si>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</si>
  <si>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</si>
  <si>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</si>
  <si>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</si>
  <si>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</si>
  <si>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</si>
  <si>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</si>
  <si>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</si>
  <si>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</si>
  <si>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</si>
  <si>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</si>
  <si>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</si>
  <si>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</si>
  <si>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</si>
  <si>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</si>
  <si>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</si>
  <si>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</si>
  <si>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</si>
  <si>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</si>
  <si>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</si>
  <si>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</si>
  <si>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</si>
  <si>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</si>
  <si>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</si>
  <si>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</si>
  <si>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</si>
  <si>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</si>
  <si>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</si>
  <si>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</si>
  <si>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</si>
  <si>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</si>
  <si>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</si>
  <si>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</si>
  <si>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</si>
  <si>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</si>
  <si>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</si>
  <si>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</si>
  <si>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</si>
  <si>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</si>
  <si>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</si>
  <si>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</si>
  <si>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</si>
  <si>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</si>
  <si>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</si>
  <si>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</si>
  <si>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</si>
  <si>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</si>
  <si>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</si>
  <si>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</si>
  <si>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</si>
  <si>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</si>
  <si>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</si>
  <si>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</si>
  <si>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</si>
  <si>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</si>
  <si>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</si>
  <si>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</si>
  <si>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</si>
  <si>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</si>
  <si>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</si>
  <si>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</si>
  <si>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</si>
  <si>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</si>
  <si>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</si>
  <si>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</si>
  <si>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</si>
  <si>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</si>
  <si>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</si>
  <si>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</si>
  <si>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</si>
  <si>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</si>
  <si>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</si>
  <si>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</si>
  <si>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</si>
  <si>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</si>
  <si>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</si>
  <si>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</si>
  <si>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</si>
  <si>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</si>
  <si>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</si>
  <si>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</si>
  <si>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</si>
  <si>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</si>
  <si>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</si>
  <si>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</si>
  <si>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</si>
  <si>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</si>
  <si>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</si>
  <si>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</si>
  <si>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</si>
  <si>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</si>
  <si>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</si>
  <si>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</si>
  <si>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</si>
  <si>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</si>
  <si>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</si>
  <si>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</si>
  <si>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</si>
  <si>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</si>
  <si>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</si>
  <si>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</si>
  <si>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</si>
  <si>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</si>
  <si>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</si>
  <si>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</si>
  <si>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</si>
  <si>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</si>
  <si>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</si>
  <si>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</si>
  <si>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</si>
  <si>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</si>
  <si>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</si>
  <si>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</si>
  <si>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</si>
  <si>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</si>
  <si>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</si>
  <si>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</si>
  <si>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</si>
  <si>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</si>
  <si>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</si>
  <si>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</si>
  <si>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</si>
  <si>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</si>
  <si>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</si>
  <si>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</si>
  <si>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</si>
  <si>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</si>
  <si>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</si>
  <si>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</si>
  <si>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</si>
  <si>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</si>
  <si>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</si>
  <si>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</si>
  <si>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</si>
  <si>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</si>
  <si>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</si>
  <si>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</si>
  <si>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</si>
  <si>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</si>
  <si>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</si>
  <si>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</si>
  <si>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</si>
  <si>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</si>
  <si>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</si>
  <si>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</si>
  <si>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</si>
  <si>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</si>
  <si>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</si>
  <si>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</si>
  <si>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</si>
  <si>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</si>
  <si>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</si>
  <si>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</si>
  <si>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</si>
  <si>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</si>
  <si>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</si>
  <si>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</si>
  <si>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</si>
  <si>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</si>
  <si>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</si>
  <si>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</si>
  <si>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</si>
  <si>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</si>
  <si>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</si>
  <si>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</si>
  <si>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</si>
  <si>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</si>
  <si>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</si>
  <si>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</si>
  <si>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</si>
  <si>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</si>
  <si>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</si>
  <si>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</si>
  <si>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</si>
  <si>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</si>
  <si>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</si>
  <si>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</si>
  <si>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</si>
  <si>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</si>
  <si>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</si>
  <si>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</si>
  <si>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</si>
  <si>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</si>
  <si>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</si>
  <si>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</si>
  <si>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</si>
  <si>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</si>
  <si>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</si>
  <si>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</si>
  <si>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</si>
  <si>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</si>
  <si>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</si>
  <si>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</si>
  <si>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</si>
  <si>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</si>
  <si>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</si>
  <si>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</si>
  <si>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</si>
  <si>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</si>
  <si>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</si>
  <si>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</si>
  <si>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</si>
  <si>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</si>
  <si>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</si>
  <si>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</si>
  <si>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</si>
  <si>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</si>
  <si>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</si>
  <si>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</si>
  <si>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</si>
  <si>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</si>
  <si>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</si>
  <si>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</si>
  <si>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</si>
  <si>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</si>
  <si>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</si>
  <si>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</si>
  <si>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</si>
  <si>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</si>
  <si>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</si>
  <si>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</si>
  <si>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</si>
  <si>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</si>
  <si>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</si>
  <si>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</si>
  <si>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</si>
  <si>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</si>
  <si>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</si>
  <si>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</si>
  <si>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</si>
  <si>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</si>
  <si>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</si>
  <si>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</si>
  <si>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</si>
  <si>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</si>
  <si>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</si>
  <si>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</si>
  <si>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</si>
  <si>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</si>
  <si>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</si>
  <si>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</si>
  <si>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</si>
  <si>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</si>
  <si>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</si>
  <si>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</si>
  <si>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</si>
  <si>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</si>
  <si>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</si>
  <si>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</si>
  <si>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</si>
  <si>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</si>
  <si>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</si>
  <si>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</si>
  <si>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</si>
  <si>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</si>
  <si>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</si>
  <si>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</si>
  <si>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</si>
  <si>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</si>
  <si>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</si>
  <si>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</si>
  <si>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</si>
  <si>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</si>
  <si>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</si>
  <si>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</si>
  <si>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</si>
  <si>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</si>
  <si>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</si>
  <si>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</si>
  <si>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</si>
  <si>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</si>
  <si>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</si>
  <si>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</si>
  <si>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</si>
  <si>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</si>
  <si>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</si>
  <si>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</si>
  <si>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</si>
  <si>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</si>
  <si>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</si>
  <si>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</si>
  <si>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</si>
  <si>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</si>
  <si>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</si>
  <si>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</si>
  <si>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</si>
  <si>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</si>
  <si>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</si>
  <si>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</si>
  <si>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</si>
  <si>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</si>
  <si>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</si>
  <si>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</si>
  <si>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</si>
  <si>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</si>
  <si>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</si>
  <si>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</si>
  <si>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</si>
  <si>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</si>
  <si>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</si>
  <si>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</si>
  <si>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</si>
  <si>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</si>
  <si>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</si>
  <si>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</si>
  <si>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</si>
  <si>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</si>
  <si>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</si>
  <si>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</si>
  <si>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</si>
  <si>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</si>
  <si>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</si>
  <si>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</si>
  <si>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</si>
  <si>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</si>
  <si>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</si>
  <si>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</si>
  <si>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</si>
  <si>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</si>
  <si>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</si>
  <si>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</si>
  <si>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</si>
  <si>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</si>
  <si>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</si>
  <si>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</si>
  <si>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</si>
  <si>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</si>
  <si>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</si>
  <si>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</si>
  <si>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</si>
  <si>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</si>
  <si>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</si>
  <si>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</si>
  <si>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</si>
  <si>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</si>
  <si>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</si>
  <si>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</si>
  <si>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</si>
  <si>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</si>
  <si>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</si>
  <si>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</si>
  <si>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</si>
  <si>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</si>
  <si>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</si>
  <si>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</si>
  <si>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</si>
  <si>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</si>
  <si>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</si>
  <si>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</si>
  <si>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</si>
  <si>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</si>
  <si>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</si>
  <si>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</si>
  <si>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</si>
  <si>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</si>
  <si>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</si>
  <si>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</si>
  <si>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</si>
  <si>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</si>
  <si>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</si>
  <si>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</si>
  <si>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</si>
  <si>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</si>
  <si>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</si>
  <si>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</si>
  <si>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</si>
  <si>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</si>
  <si>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</si>
  <si>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</si>
  <si>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</si>
  <si>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</si>
  <si>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</si>
  <si>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</si>
  <si>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</si>
  <si>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</si>
  <si>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</si>
  <si>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</si>
  <si>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</si>
  <si>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</si>
  <si>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</si>
  <si>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</si>
  <si>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</si>
  <si>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</si>
  <si>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</si>
  <si>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</si>
  <si>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</si>
  <si>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</si>
  <si>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</si>
  <si>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</si>
  <si>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</si>
  <si>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</si>
  <si>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</si>
  <si>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</si>
  <si>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</si>
  <si>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</si>
  <si>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</si>
  <si>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</si>
  <si>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</si>
  <si>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</si>
  <si>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</si>
  <si>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</si>
  <si>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</si>
  <si>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</si>
  <si>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</si>
  <si>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</si>
  <si>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</si>
  <si>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</si>
  <si>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</si>
  <si>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</si>
  <si>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</si>
  <si>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</si>
  <si>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</si>
  <si>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</si>
  <si>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</si>
  <si>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</si>
  <si>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</si>
  <si>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</si>
  <si>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</si>
  <si>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</si>
  <si>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</si>
  <si>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</si>
  <si>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</si>
  <si>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</si>
  <si>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</si>
  <si>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</si>
  <si>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</si>
  <si>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</si>
  <si>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</si>
  <si>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</si>
  <si>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</si>
  <si>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</si>
  <si>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</si>
  <si>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</si>
  <si>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</si>
  <si>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</si>
  <si>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</si>
  <si>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</si>
  <si>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</si>
  <si>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</si>
  <si>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</si>
  <si>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</si>
  <si>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</si>
  <si>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</si>
  <si>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</si>
  <si>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</si>
  <si>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</si>
  <si>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</si>
  <si>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</si>
  <si>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</si>
  <si>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</si>
  <si>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</si>
  <si>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</si>
  <si>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</si>
  <si>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</si>
  <si>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</si>
  <si>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</si>
  <si>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</si>
  <si>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</si>
  <si>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</si>
  <si>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</si>
  <si>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</si>
  <si>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</si>
  <si>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</si>
  <si>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</si>
  <si>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</si>
  <si>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</si>
  <si>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</si>
  <si>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</si>
  <si>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</si>
  <si>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</si>
  <si>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</si>
  <si>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</si>
  <si>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</si>
  <si>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</si>
  <si>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</si>
  <si>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</si>
  <si>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</si>
  <si>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</si>
  <si>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</si>
  <si>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</si>
  <si>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</si>
  <si>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</si>
  <si>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</si>
  <si>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</si>
  <si>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</si>
  <si>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</si>
  <si>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</si>
  <si>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</si>
  <si>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</si>
  <si>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</si>
  <si>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</si>
  <si>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</si>
  <si>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</si>
  <si>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</si>
  <si>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</si>
  <si>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</si>
  <si>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</si>
  <si>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</si>
  <si>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</si>
  <si>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</si>
  <si>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</si>
  <si>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</si>
  <si>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</si>
  <si>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</si>
  <si>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</si>
  <si>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</si>
  <si>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</si>
  <si>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</si>
  <si>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</si>
  <si>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</si>
  <si>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</si>
  <si>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</si>
  <si>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</si>
  <si>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</si>
  <si>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</si>
  <si>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</si>
  <si>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</si>
  <si>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</si>
  <si>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</si>
  <si>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</si>
  <si>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</si>
  <si>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</si>
  <si>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</si>
  <si>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</si>
  <si>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</si>
  <si>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</si>
  <si>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</si>
  <si>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</si>
  <si>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</si>
  <si>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</si>
  <si>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</si>
  <si>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</si>
  <si>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</si>
  <si>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</si>
  <si>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</si>
  <si>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</si>
  <si>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</si>
  <si>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</si>
  <si>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</si>
  <si>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</si>
  <si>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</si>
  <si>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</si>
  <si>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</si>
  <si>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</si>
  <si>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</si>
  <si>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</si>
  <si>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</si>
  <si>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</si>
  <si>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</si>
  <si>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</si>
  <si>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</si>
  <si>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</si>
  <si>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</si>
  <si>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</si>
  <si>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</si>
  <si>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</si>
  <si>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</si>
  <si>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</si>
  <si>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</si>
  <si>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</si>
  <si>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</si>
  <si>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</si>
  <si>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</si>
  <si>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</si>
  <si>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</si>
  <si>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</si>
  <si>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</si>
  <si>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</si>
  <si>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</si>
  <si>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</si>
  <si>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</si>
  <si>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</si>
  <si>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</si>
  <si>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</si>
  <si>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</si>
  <si>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</si>
  <si>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</si>
  <si>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</si>
  <si>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</si>
  <si>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</si>
  <si>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</si>
  <si>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</si>
  <si>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</si>
  <si>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</si>
  <si>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</si>
  <si>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</si>
  <si>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</si>
  <si>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</si>
  <si>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</si>
  <si>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</si>
  <si>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</si>
  <si>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</si>
  <si>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</si>
  <si>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</si>
  <si>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</si>
  <si>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</si>
  <si>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</si>
  <si>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</si>
  <si>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</si>
  <si>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</si>
  <si>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</si>
  <si>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</si>
  <si>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</si>
  <si>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</si>
  <si>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</si>
  <si>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</si>
  <si>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</si>
  <si>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</si>
  <si>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</si>
  <si>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</si>
  <si>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</si>
  <si>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</si>
  <si>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</si>
  <si>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</si>
  <si>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</si>
  <si>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</si>
  <si>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</si>
  <si>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</si>
  <si>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</si>
  <si>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</si>
  <si>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</si>
  <si>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</si>
  <si>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</si>
  <si>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</si>
  <si>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</si>
  <si>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</si>
  <si>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</si>
  <si>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</si>
  <si>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</si>
  <si>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</si>
  <si>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</si>
  <si>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</si>
  <si>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</si>
  <si>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</si>
  <si>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</si>
  <si>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</si>
  <si>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</si>
  <si>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</si>
  <si>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</si>
  <si>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</si>
  <si>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</si>
  <si>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</si>
  <si>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</si>
  <si>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</si>
  <si>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</si>
  <si>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</si>
  <si>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</si>
  <si>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</si>
  <si>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</si>
  <si>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</si>
  <si>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</si>
  <si>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</si>
  <si>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</si>
  <si>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</si>
  <si>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</si>
  <si>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</si>
  <si>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</si>
  <si>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</si>
  <si>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</si>
  <si>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</si>
  <si>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</si>
  <si>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</si>
  <si>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</si>
  <si>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</si>
  <si>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</si>
  <si>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</si>
  <si>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</si>
  <si>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</si>
  <si>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</si>
  <si>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</si>
  <si>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</si>
  <si>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</si>
  <si>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</si>
  <si>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</si>
  <si>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</si>
  <si>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</si>
  <si>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</si>
  <si>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</si>
  <si>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</si>
  <si>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</si>
  <si>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</si>
  <si>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</si>
  <si>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</si>
  <si>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</si>
  <si>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</si>
  <si>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</si>
  <si>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</si>
  <si>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</si>
  <si>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</si>
  <si>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</si>
  <si>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</si>
  <si>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</si>
  <si>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</si>
  <si>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</si>
  <si>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</si>
  <si>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</si>
  <si>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</si>
  <si>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</si>
  <si>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</si>
  <si>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</si>
  <si>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</si>
  <si>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</si>
  <si>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</si>
  <si>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</si>
  <si>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</si>
  <si>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</si>
  <si>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</si>
  <si>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</si>
  <si>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</si>
  <si>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</si>
  <si>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</si>
  <si>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</si>
  <si>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</si>
  <si>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</si>
  <si>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</si>
  <si>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</si>
  <si>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</si>
  <si>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</si>
  <si>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</si>
  <si>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</si>
  <si>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</si>
  <si>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</si>
  <si>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</si>
  <si>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</si>
  <si>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</si>
  <si>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</si>
  <si>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</si>
  <si>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</si>
  <si>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</si>
  <si>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</si>
  <si>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</si>
  <si>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</si>
  <si>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</si>
  <si>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</si>
  <si>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</si>
  <si>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</si>
  <si>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</si>
  <si>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</si>
  <si>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</si>
  <si>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</si>
  <si>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</si>
  <si>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</si>
  <si>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</si>
  <si>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</si>
  <si>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</si>
  <si>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</si>
  <si>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</si>
  <si>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</si>
  <si>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</si>
  <si>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</si>
  <si>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</si>
  <si>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</si>
  <si>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</si>
  <si>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</si>
  <si>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</si>
  <si>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</si>
  <si>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</si>
  <si>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</si>
  <si>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</si>
  <si>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</si>
  <si>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</si>
  <si>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</si>
  <si>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</si>
  <si>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</si>
  <si>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</si>
  <si>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</si>
  <si>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</si>
  <si>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</si>
  <si>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</si>
  <si>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</si>
  <si>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</si>
  <si>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</si>
  <si>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</si>
  <si>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</si>
  <si>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</si>
  <si>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</si>
  <si>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</si>
  <si>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</si>
  <si>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</si>
  <si>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</si>
  <si>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</si>
  <si>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</si>
  <si>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</si>
  <si>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</si>
  <si>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</si>
  <si>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</si>
  <si>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</si>
  <si>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</si>
  <si>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</si>
  <si>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</si>
  <si>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</si>
  <si>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</si>
  <si>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</si>
  <si>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</si>
  <si>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</si>
  <si>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</si>
  <si>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</si>
  <si>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</si>
  <si>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</si>
  <si>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</si>
  <si>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</si>
  <si>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</si>
  <si>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</si>
  <si>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</si>
  <si>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</si>
  <si>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</si>
  <si>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</si>
  <si>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</si>
  <si>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</si>
  <si>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</si>
  <si>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</si>
  <si>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</si>
  <si>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</si>
  <si>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</si>
  <si>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</si>
  <si>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</si>
  <si>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</si>
  <si>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</si>
  <si>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</si>
  <si>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</si>
  <si>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</si>
  <si>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</si>
  <si>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</si>
  <si>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</si>
  <si>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</si>
  <si>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</si>
  <si>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</si>
  <si>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</si>
  <si>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</si>
  <si>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</si>
  <si>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</si>
  <si>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</si>
  <si>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</si>
  <si>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</si>
  <si>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</si>
  <si>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</si>
  <si>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</si>
  <si>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</si>
  <si>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</si>
  <si>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</si>
  <si>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</si>
  <si>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</si>
  <si>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</si>
  <si>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</si>
  <si>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</si>
  <si>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</si>
  <si>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</si>
  <si>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</si>
  <si>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</si>
  <si>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</si>
  <si>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</si>
  <si>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</si>
  <si>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</si>
  <si>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</si>
  <si>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</si>
  <si>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</si>
  <si>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</si>
  <si>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</si>
  <si>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</si>
  <si>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</si>
  <si>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</si>
  <si>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</si>
  <si>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</si>
  <si>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</si>
  <si>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</si>
  <si>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</si>
  <si>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</si>
  <si>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</si>
  <si>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</si>
  <si>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</si>
  <si>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</si>
  <si>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</si>
  <si>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</si>
  <si>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</si>
  <si>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</si>
  <si>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</si>
  <si>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</si>
  <si>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</si>
  <si>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</si>
  <si>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</si>
  <si>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</si>
  <si>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</si>
  <si>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</si>
  <si>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</si>
  <si>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</si>
  <si>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</si>
  <si>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</si>
  <si>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</si>
  <si>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</si>
  <si>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</si>
  <si>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</si>
  <si>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</si>
  <si>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</si>
  <si>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</si>
  <si>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</si>
  <si>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</si>
  <si>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</si>
  <si>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</si>
  <si>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</si>
  <si>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</si>
  <si>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</si>
  <si>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</si>
  <si>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</si>
  <si>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</si>
  <si>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</si>
  <si>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</si>
  <si>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</si>
  <si>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</si>
  <si>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</si>
  <si>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</si>
  <si>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</si>
  <si>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</si>
  <si>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</si>
  <si>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</si>
  <si>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</si>
  <si>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</si>
  <si>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</si>
  <si>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</si>
  <si>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</si>
  <si>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</si>
  <si>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</si>
  <si>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</si>
  <si>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</si>
  <si>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</si>
  <si>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</si>
  <si>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</si>
  <si>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</si>
  <si>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</si>
  <si>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</si>
  <si>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</si>
  <si>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</si>
  <si>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</si>
  <si>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</si>
  <si>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</si>
  <si>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</si>
  <si>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</si>
  <si>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</si>
  <si>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</si>
  <si>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</si>
  <si>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</si>
  <si>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</si>
  <si>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</si>
  <si>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</si>
  <si>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</si>
  <si>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</si>
  <si>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</si>
  <si>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</si>
  <si>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</si>
  <si>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</si>
  <si>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</si>
  <si>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</si>
  <si>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</si>
  <si>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</si>
  <si>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</si>
  <si>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</si>
  <si>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</si>
  <si>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</si>
  <si>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</si>
  <si>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</si>
  <si>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</si>
  <si>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</si>
  <si>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</si>
  <si>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</si>
  <si>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</si>
  <si>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</si>
  <si>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</si>
  <si>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</si>
  <si>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</si>
  <si>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</si>
  <si>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</si>
  <si>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</si>
  <si>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</si>
  <si>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</si>
  <si>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</si>
  <si>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</si>
  <si>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</si>
  <si>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</si>
  <si>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</si>
  <si>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</si>
  <si>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</si>
  <si>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</si>
  <si>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</si>
  <si>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</si>
  <si>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</si>
  <si>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</si>
  <si>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</si>
  <si>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</si>
  <si>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</si>
  <si>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</si>
  <si>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</si>
  <si>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</si>
  <si>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</si>
  <si>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</si>
  <si>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</si>
  <si>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</si>
  <si>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</si>
  <si>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</si>
  <si>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</si>
  <si>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</si>
  <si>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</si>
  <si>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</si>
  <si>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</si>
  <si>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</si>
  <si>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</si>
  <si>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</si>
  <si>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</si>
  <si>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</si>
  <si>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</si>
  <si>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</si>
  <si>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</si>
  <si>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</si>
  <si>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</si>
  <si>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</si>
  <si>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</si>
  <si>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</si>
  <si>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</si>
  <si>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</si>
  <si>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</si>
  <si>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</si>
  <si>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</si>
  <si>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</si>
  <si>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</si>
  <si>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</si>
  <si>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</si>
  <si>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</si>
  <si>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</si>
  <si>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</si>
  <si>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</si>
  <si>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</si>
  <si>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</si>
  <si>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</si>
  <si>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</si>
  <si>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</si>
  <si>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</si>
  <si>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</si>
  <si>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</si>
  <si>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</si>
  <si>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</si>
  <si>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</si>
  <si>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</si>
  <si>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</si>
  <si>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</si>
  <si>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</si>
  <si>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</si>
  <si>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</si>
  <si>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</si>
  <si>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</si>
  <si>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</si>
  <si>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</si>
  <si>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</si>
  <si>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</si>
  <si>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</si>
  <si>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</si>
  <si>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</si>
  <si>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</si>
  <si>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</si>
  <si>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</si>
  <si>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</si>
  <si>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</si>
  <si>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</si>
  <si>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</si>
  <si>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</si>
  <si>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</si>
  <si>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</si>
  <si>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</si>
  <si>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</si>
  <si>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</si>
  <si>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</si>
  <si>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</si>
  <si>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</si>
  <si>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</si>
  <si>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</si>
  <si>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</si>
  <si>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</si>
  <si>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</si>
  <si>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</si>
  <si>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</si>
  <si>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</si>
  <si>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</si>
  <si>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</si>
  <si>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</si>
  <si>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</si>
  <si>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</si>
  <si>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</si>
  <si>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</si>
  <si>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</si>
  <si>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</si>
  <si>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</si>
  <si>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</si>
  <si>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</si>
  <si>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</si>
  <si>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</si>
  <si>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</si>
  <si>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</si>
  <si>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</si>
  <si>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</si>
  <si>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</si>
  <si>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</si>
  <si>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</si>
  <si>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</si>
  <si>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</si>
  <si>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</si>
  <si>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</si>
  <si>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</si>
  <si>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</si>
  <si>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</si>
  <si>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</si>
  <si>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</si>
  <si>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</si>
  <si>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</si>
  <si>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</si>
  <si>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</si>
  <si>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</si>
  <si>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</si>
  <si>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</si>
  <si>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</si>
  <si>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</si>
  <si>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</si>
  <si>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</si>
  <si>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</si>
  <si>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</si>
  <si>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</si>
  <si>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</si>
  <si>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</si>
  <si>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</si>
  <si>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</si>
  <si>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</si>
  <si>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</si>
  <si>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</si>
  <si>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</si>
  <si>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</si>
  <si>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</si>
  <si>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</si>
  <si>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</si>
  <si>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</si>
  <si>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</si>
  <si>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</si>
  <si>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</si>
  <si>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</si>
  <si>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</si>
  <si>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</si>
  <si>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</si>
  <si>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</si>
  <si>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</si>
  <si>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</si>
  <si>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</si>
  <si>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</si>
  <si>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</si>
  <si>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</si>
  <si>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</si>
  <si>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</si>
  <si>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</si>
  <si>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</si>
  <si>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</si>
  <si>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</si>
  <si>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</si>
  <si>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</si>
  <si>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</si>
  <si>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</si>
  <si>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</si>
  <si>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</si>
  <si>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</si>
  <si>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</si>
  <si>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</si>
  <si>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</si>
  <si>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</si>
  <si>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</si>
  <si>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</si>
  <si>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</si>
  <si>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</si>
  <si>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</si>
  <si>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</si>
  <si>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</si>
  <si>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</si>
  <si>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</si>
  <si>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</si>
  <si>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</si>
  <si>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</si>
  <si>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</si>
  <si>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</si>
  <si>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</si>
  <si>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</si>
  <si>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</si>
  <si>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</si>
  <si>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</si>
  <si>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</si>
  <si>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</si>
  <si>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</si>
  <si>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</si>
  <si>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</si>
  <si>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</si>
  <si>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</si>
  <si>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</si>
  <si>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</si>
  <si>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</si>
  <si>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</si>
  <si>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</si>
  <si>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</si>
  <si>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</si>
  <si>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</si>
  <si>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</si>
  <si>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</si>
  <si>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</si>
  <si>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</si>
  <si>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</si>
  <si>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</si>
  <si>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</si>
  <si>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</si>
  <si>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</si>
  <si>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</si>
  <si>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</si>
  <si>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</si>
  <si>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</si>
  <si>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</si>
  <si>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</si>
  <si>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</si>
  <si>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</si>
  <si>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</si>
  <si>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</si>
  <si>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</si>
  <si>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</si>
  <si>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</si>
  <si>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</si>
  <si>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</si>
  <si>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</si>
  <si>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</si>
  <si>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</si>
  <si>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</si>
  <si>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</si>
  <si>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</si>
  <si>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</si>
  <si>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</si>
  <si>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</si>
  <si>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</si>
  <si>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</si>
  <si>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</si>
  <si>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</si>
  <si>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</si>
  <si>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</si>
  <si>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</si>
  <si>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</si>
  <si>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</si>
  <si>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</si>
  <si>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</si>
  <si>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</si>
  <si>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</si>
  <si>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</si>
  <si>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</si>
  <si>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</si>
  <si>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</si>
  <si>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</si>
  <si>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</si>
  <si>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</si>
  <si>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</si>
  <si>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</si>
  <si>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</si>
  <si>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</si>
  <si>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</si>
  <si>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</si>
  <si>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</si>
  <si>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</si>
  <si>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</si>
  <si>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</si>
  <si>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</si>
  <si>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</si>
  <si>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</si>
  <si>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</si>
  <si>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</si>
  <si>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</si>
  <si>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</si>
  <si>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</si>
  <si>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</si>
  <si>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</si>
  <si>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</si>
  <si>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</si>
  <si>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</si>
  <si>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</si>
  <si>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</si>
  <si>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</si>
  <si>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</si>
  <si>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</si>
  <si>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</si>
  <si>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</si>
  <si>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</si>
  <si>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</si>
  <si>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</si>
  <si>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</si>
  <si>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</si>
  <si>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</si>
  <si>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</si>
  <si>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</si>
  <si>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</si>
  <si>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</si>
  <si>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</si>
  <si>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</si>
  <si>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</si>
  <si>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</si>
  <si>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</si>
  <si>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</si>
  <si>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</si>
  <si>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</si>
  <si>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</si>
  <si>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</si>
  <si>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</si>
  <si>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</si>
  <si>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</si>
  <si>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</si>
  <si>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</si>
  <si>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</si>
  <si>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</si>
  <si>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</si>
  <si>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</si>
  <si>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</si>
  <si>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</si>
  <si>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</si>
  <si>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</si>
  <si>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</si>
  <si>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</si>
  <si>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</si>
  <si>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</si>
  <si>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</si>
  <si>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</si>
  <si>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</si>
  <si>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</si>
  <si>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</si>
  <si>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</si>
  <si>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</si>
  <si>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</si>
  <si>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</si>
  <si>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</si>
  <si>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</si>
  <si>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</si>
  <si>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</si>
  <si>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</si>
  <si>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</si>
  <si>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</si>
  <si>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</si>
  <si>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</si>
  <si>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</si>
  <si>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</si>
  <si>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</si>
  <si>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</si>
  <si>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</si>
  <si>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</si>
  <si>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</si>
  <si>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</si>
  <si>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</si>
  <si>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</si>
  <si>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</si>
  <si>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</si>
  <si>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</si>
  <si>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</si>
  <si>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</si>
  <si>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</si>
  <si>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</si>
  <si>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</si>
  <si>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</si>
  <si>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</si>
  <si>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</si>
  <si>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</si>
  <si>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</si>
  <si>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</si>
  <si>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</si>
  <si>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</si>
  <si>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</si>
  <si>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</si>
  <si>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</si>
  <si>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</si>
  <si>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</si>
  <si>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</si>
  <si>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</si>
  <si>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</si>
  <si>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</si>
  <si>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</si>
  <si>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</si>
  <si>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</si>
  <si>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</si>
  <si>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</si>
  <si>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</si>
  <si>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</si>
  <si>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</si>
  <si>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</si>
  <si>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</si>
  <si>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</si>
  <si>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</si>
  <si>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</si>
  <si>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</si>
  <si>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</si>
  <si>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</si>
  <si>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</si>
  <si>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</si>
  <si>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</si>
  <si>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</si>
  <si>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</si>
  <si>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</si>
  <si>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</si>
  <si>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</si>
  <si>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</si>
  <si>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</si>
  <si>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</si>
  <si>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</si>
  <si>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</si>
  <si>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</si>
  <si>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</si>
  <si>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</si>
  <si>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</si>
  <si>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</si>
  <si>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</si>
  <si>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</si>
  <si>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</si>
  <si>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</si>
  <si>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</si>
  <si>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</si>
  <si>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</si>
  <si>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</si>
  <si>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</si>
  <si>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</si>
  <si>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</si>
  <si>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</si>
  <si>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</si>
  <si>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</si>
  <si>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</si>
  <si>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</si>
  <si>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</si>
  <si>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</si>
  <si>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</si>
  <si>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</si>
  <si>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</si>
  <si>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</si>
  <si>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</si>
  <si>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</si>
  <si>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</si>
  <si>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</si>
  <si>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</si>
  <si>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</si>
  <si>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</si>
  <si>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</si>
  <si>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</si>
  <si>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</si>
  <si>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</si>
  <si>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</si>
  <si>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</si>
  <si>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</si>
  <si>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</si>
  <si>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</si>
  <si>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</si>
  <si>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</si>
  <si>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</si>
  <si>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</si>
  <si>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</si>
  <si>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</si>
  <si>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</si>
  <si>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</si>
  <si>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</si>
  <si>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</si>
  <si>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</si>
  <si>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</si>
  <si>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</si>
  <si>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</si>
  <si>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</si>
  <si>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</si>
  <si>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</si>
  <si>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</si>
  <si>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</si>
  <si>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</si>
  <si>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</si>
  <si>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</si>
  <si>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</si>
  <si>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</si>
  <si>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</si>
  <si>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</si>
  <si>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</si>
  <si>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</si>
  <si>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</si>
  <si>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</si>
  <si>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</si>
  <si>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</si>
  <si>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</si>
  <si>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</si>
  <si>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</si>
  <si>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</si>
  <si>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</si>
  <si>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</si>
  <si>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</si>
  <si>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</si>
  <si>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</si>
  <si>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</si>
  <si>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</si>
  <si>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</si>
  <si>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</si>
  <si>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</si>
  <si>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</si>
  <si>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</si>
  <si>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</si>
  <si>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</si>
  <si>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</si>
  <si>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</si>
  <si>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</si>
  <si>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</si>
  <si>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</si>
  <si>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</si>
  <si>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</si>
  <si>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</si>
  <si>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</si>
  <si>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</si>
  <si>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</si>
  <si>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</si>
  <si>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</si>
  <si>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</si>
  <si>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</si>
  <si>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</si>
  <si>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</si>
  <si>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</si>
  <si>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</si>
  <si>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</si>
  <si>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</si>
  <si>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</si>
  <si>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</si>
  <si>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</si>
  <si>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</si>
  <si>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</si>
  <si>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</si>
  <si>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</si>
  <si>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</si>
  <si>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</si>
  <si>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</si>
  <si>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</si>
  <si>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</si>
  <si>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</si>
  <si>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</si>
  <si>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</si>
  <si>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</si>
  <si>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</si>
  <si>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</si>
  <si>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</si>
  <si>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</si>
  <si>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</si>
  <si>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</si>
  <si>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</si>
  <si>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</si>
  <si>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</si>
  <si>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</si>
  <si>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</si>
  <si>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</si>
  <si>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</si>
  <si>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</si>
  <si>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</si>
  <si>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</si>
  <si>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</si>
  <si>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</si>
  <si>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</si>
  <si>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</si>
  <si>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</si>
  <si>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</si>
  <si>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</si>
  <si>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</si>
  <si>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</si>
  <si>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</si>
  <si>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</si>
  <si>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</si>
  <si>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</si>
  <si>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</si>
  <si>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</si>
  <si>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</si>
  <si>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</si>
  <si>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</si>
  <si>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</si>
  <si>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</si>
  <si>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</si>
  <si>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</si>
  <si>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</si>
  <si>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</si>
  <si>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</si>
  <si>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</si>
  <si>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</si>
  <si>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</si>
  <si>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</si>
  <si>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</si>
  <si>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</si>
  <si>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</si>
  <si>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</si>
  <si>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</si>
  <si>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</si>
  <si>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</si>
  <si>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</si>
  <si>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</si>
  <si>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</si>
  <si>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</si>
  <si>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</si>
  <si>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</si>
  <si>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</si>
  <si>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</si>
  <si>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</si>
  <si>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</si>
  <si>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</si>
  <si>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</si>
  <si>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</si>
  <si>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</si>
  <si>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</si>
  <si>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</si>
  <si>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</si>
  <si>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</si>
  <si>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</si>
  <si>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</si>
  <si>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</si>
  <si>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</si>
  <si>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</si>
  <si>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</si>
  <si>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</si>
  <si>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</si>
  <si>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</si>
  <si>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</si>
  <si>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</si>
  <si>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</si>
  <si>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</si>
  <si>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</si>
  <si>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</si>
  <si>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</si>
  <si>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</si>
  <si>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</si>
  <si>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</si>
  <si>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</si>
  <si>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</si>
  <si>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</si>
  <si>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</si>
  <si>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</si>
  <si>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</si>
  <si>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</si>
  <si>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</si>
  <si>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</si>
  <si>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</si>
  <si>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</si>
  <si>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</si>
  <si>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</si>
  <si>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</si>
  <si>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</si>
  <si>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</si>
  <si>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</si>
  <si>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</si>
  <si>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</si>
  <si>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</si>
  <si>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</si>
  <si>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</si>
  <si>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</si>
  <si>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</si>
  <si>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</si>
  <si>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</si>
  <si>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</si>
  <si>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</si>
  <si>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</si>
  <si>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</si>
  <si>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</si>
  <si>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</si>
  <si>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</si>
  <si>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</si>
  <si>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</si>
  <si>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</si>
  <si>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</si>
  <si>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</si>
  <si>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</si>
  <si>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</si>
  <si>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</si>
  <si>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</si>
  <si>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</si>
  <si>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</si>
  <si>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</si>
  <si>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</si>
  <si>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</si>
  <si>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</si>
  <si>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</si>
  <si>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</si>
  <si>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</si>
  <si>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</si>
  <si>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</si>
  <si>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</si>
  <si>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</si>
  <si>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</si>
  <si>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</si>
  <si>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</si>
  <si>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</si>
  <si>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</si>
  <si>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</si>
  <si>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</si>
  <si>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</si>
  <si>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</si>
  <si>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</si>
  <si>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</si>
  <si>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</si>
  <si>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</si>
  <si>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</si>
  <si>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</si>
  <si>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</si>
  <si>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</si>
  <si>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</si>
  <si>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</si>
  <si>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</si>
  <si>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</si>
  <si>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</si>
  <si>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</si>
  <si>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</si>
  <si>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</si>
  <si>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</si>
  <si>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</si>
  <si>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</si>
  <si>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</si>
  <si>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</si>
  <si>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</si>
  <si>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</si>
  <si>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</si>
  <si>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</si>
  <si>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</si>
  <si>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</si>
  <si>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</si>
  <si>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</si>
  <si>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</si>
  <si>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</si>
  <si>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</si>
  <si>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</si>
  <si>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</si>
  <si>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</si>
  <si>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</si>
  <si>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</si>
  <si>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</si>
  <si>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</si>
  <si>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</si>
  <si>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</si>
  <si>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</si>
  <si>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</si>
  <si>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</si>
  <si>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</si>
  <si>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</si>
  <si>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</si>
  <si>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</si>
  <si>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</si>
  <si>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</si>
  <si>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</si>
  <si>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</si>
  <si>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</si>
  <si>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</si>
  <si>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</si>
  <si>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</si>
  <si>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</si>
  <si>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</si>
  <si>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</si>
  <si>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</si>
  <si>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</si>
  <si>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</si>
  <si>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</si>
  <si>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</si>
  <si>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</si>
  <si>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</si>
  <si>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</si>
  <si>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</si>
  <si>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</si>
  <si>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</si>
  <si>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</si>
  <si>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</si>
  <si>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</si>
  <si>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</si>
  <si>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</si>
  <si>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</si>
  <si>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</si>
  <si>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</si>
  <si>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</si>
  <si>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</si>
  <si>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</si>
  <si>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</si>
  <si>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</si>
  <si>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</si>
  <si>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</si>
  <si>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</si>
  <si>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</si>
  <si>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</si>
  <si>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</si>
  <si>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</si>
  <si>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</si>
  <si>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</si>
  <si>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</si>
  <si>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</si>
  <si>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</si>
  <si>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</si>
  <si>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</si>
  <si>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</si>
  <si>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</si>
  <si>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</si>
  <si>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</si>
  <si>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</si>
  <si>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</si>
  <si>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</si>
  <si>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</si>
  <si>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</si>
  <si>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</si>
  <si>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</si>
  <si>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</si>
  <si>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</si>
  <si>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</si>
  <si>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</si>
  <si>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</si>
  <si>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</si>
  <si>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</si>
  <si>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</si>
  <si>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</si>
  <si>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</si>
  <si>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</si>
  <si>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</si>
  <si>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</si>
  <si>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</si>
  <si>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</si>
  <si>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</si>
  <si>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</si>
  <si>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</si>
  <si>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</si>
  <si>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</si>
  <si>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</si>
  <si>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</si>
  <si>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</si>
  <si>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</si>
  <si>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</si>
  <si>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</si>
  <si>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</si>
  <si>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</si>
  <si>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</si>
  <si>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</si>
  <si>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</si>
  <si>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</si>
  <si>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</si>
  <si>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</si>
  <si>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</si>
  <si>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</si>
  <si>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</si>
  <si>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</si>
  <si>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</si>
  <si>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</si>
  <si>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</si>
  <si>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</si>
  <si>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</si>
  <si>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</si>
  <si>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</si>
  <si>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</si>
  <si>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</si>
  <si>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</si>
  <si>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</si>
  <si>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</si>
  <si>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</si>
  <si>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</si>
  <si>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</si>
  <si>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</si>
  <si>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</si>
  <si>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</si>
  <si>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</si>
  <si>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</si>
  <si>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</si>
  <si>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</si>
  <si>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</si>
  <si>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</si>
  <si>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</si>
  <si>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</si>
  <si>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</si>
  <si>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</si>
  <si>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</si>
  <si>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</si>
  <si>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</si>
  <si>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</si>
  <si>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</si>
  <si>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</si>
  <si>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</si>
  <si>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</si>
  <si>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</si>
  <si>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</si>
  <si>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</si>
  <si>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</si>
  <si>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</si>
  <si>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</si>
  <si>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</si>
  <si>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</si>
  <si>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</si>
  <si>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</si>
  <si>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</si>
  <si>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</si>
  <si>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</si>
  <si>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</si>
  <si>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</si>
  <si>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</si>
  <si>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</si>
  <si>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</si>
  <si>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</si>
  <si>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</si>
  <si>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</si>
  <si>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</si>
  <si>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</si>
  <si>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</si>
  <si>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</si>
  <si>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</si>
  <si>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</si>
  <si>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</si>
  <si>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</si>
  <si>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</si>
  <si>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</si>
  <si>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</si>
  <si>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</si>
  <si>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</si>
  <si>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</si>
  <si>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</si>
  <si>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</si>
  <si>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</si>
  <si>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</si>
  <si>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</si>
  <si>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</si>
  <si>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</si>
  <si>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</si>
  <si>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</si>
  <si>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</si>
  <si>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</si>
  <si>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</si>
  <si>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</si>
  <si>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</si>
  <si>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</si>
  <si>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</si>
  <si>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</si>
  <si>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</si>
  <si>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</si>
  <si>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</si>
  <si>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</si>
  <si>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</si>
  <si>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</si>
  <si>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</si>
  <si>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</si>
  <si>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</si>
  <si>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</si>
  <si>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</si>
  <si>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</si>
  <si>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</si>
  <si>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</si>
  <si>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</si>
  <si>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</si>
  <si>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</si>
  <si>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</si>
  <si>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</si>
  <si>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</si>
  <si>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</si>
  <si>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</si>
  <si>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</si>
  <si>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</si>
  <si>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</si>
  <si>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</si>
  <si>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</si>
  <si>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</si>
  <si>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</si>
  <si>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</si>
  <si>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</si>
  <si>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</si>
  <si>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</si>
  <si>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</si>
  <si>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</si>
  <si>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</si>
  <si>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</si>
  <si>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</si>
  <si>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</si>
  <si>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</si>
  <si>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</si>
  <si>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</si>
  <si>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</si>
  <si>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</si>
  <si>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</si>
  <si>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</si>
  <si>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</si>
  <si>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</si>
  <si>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</si>
  <si>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</si>
  <si>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</si>
  <si>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</si>
  <si>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</si>
  <si>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</si>
  <si>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</si>
  <si>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</si>
  <si>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</si>
  <si>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</si>
  <si>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</si>
  <si>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</si>
  <si>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</si>
  <si>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</si>
  <si>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</si>
  <si>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</si>
  <si>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</si>
  <si>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</si>
  <si>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</si>
  <si>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</si>
  <si>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</si>
  <si>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</si>
  <si>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</si>
  <si>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</si>
  <si>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</si>
  <si>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</si>
  <si>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</si>
  <si>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</si>
  <si>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</si>
  <si>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</si>
  <si>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</si>
  <si>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</si>
  <si>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</si>
  <si>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</si>
  <si>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</si>
  <si>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</si>
  <si>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</si>
  <si>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</si>
  <si>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</si>
  <si>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</si>
  <si>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</si>
  <si>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</si>
  <si>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</si>
  <si>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</si>
  <si>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</si>
  <si>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</si>
  <si>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</si>
  <si>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</si>
  <si>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</si>
  <si>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</si>
  <si>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</si>
  <si>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</si>
  <si>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</si>
  <si>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</si>
  <si>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</si>
  <si>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</si>
  <si>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</si>
  <si>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</si>
  <si>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</si>
  <si>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</si>
  <si>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</si>
  <si>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</si>
  <si>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</si>
  <si>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</si>
  <si>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</si>
  <si>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</si>
  <si>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</si>
  <si>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</si>
  <si>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</si>
  <si>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</si>
  <si>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</si>
  <si>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</si>
  <si>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</si>
  <si>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</si>
  <si>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</si>
  <si>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</si>
  <si>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</si>
  <si>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</si>
  <si>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</si>
  <si>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</si>
  <si>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</si>
  <si>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</si>
  <si>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</si>
  <si>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</si>
  <si>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</si>
  <si>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</si>
  <si>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</si>
  <si>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</si>
  <si>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</si>
  <si>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</si>
  <si>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</si>
  <si>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</si>
  <si>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</si>
  <si>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</si>
  <si>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</si>
  <si>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</si>
  <si>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</si>
  <si>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</si>
  <si>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</si>
  <si>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</si>
  <si>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</si>
  <si>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</si>
  <si>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</si>
  <si>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</si>
  <si>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</si>
  <si>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</si>
  <si>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</si>
  <si>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</si>
  <si>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</si>
  <si>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</si>
  <si>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</si>
  <si>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</si>
  <si>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</si>
  <si>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</si>
  <si>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</si>
  <si>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</si>
  <si>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</si>
  <si>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</si>
  <si>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</si>
  <si>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</si>
  <si>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</si>
  <si>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</si>
  <si>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</si>
  <si>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</si>
  <si>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</si>
  <si>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</si>
  <si>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</si>
  <si>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</si>
  <si>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</si>
  <si>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</si>
  <si>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</si>
  <si>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</si>
  <si>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</si>
  <si>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</si>
  <si>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</si>
  <si>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</si>
  <si>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</si>
  <si>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</si>
  <si>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</si>
  <si>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</si>
  <si>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</si>
  <si>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</si>
  <si>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</si>
  <si>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</si>
  <si>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</si>
  <si>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</si>
  <si>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</si>
  <si>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</si>
  <si>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</si>
  <si>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</si>
  <si>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</si>
  <si>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</si>
  <si>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</si>
  <si>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</si>
  <si>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</si>
  <si>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</si>
  <si>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</si>
  <si>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</si>
  <si>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</si>
  <si>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</si>
  <si>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</si>
  <si>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</si>
  <si>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</si>
  <si>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</si>
  <si>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</si>
  <si>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</si>
  <si>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</si>
  <si>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</si>
  <si>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</si>
  <si>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</si>
  <si>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</si>
  <si>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</si>
  <si>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</si>
  <si>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</si>
  <si>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</si>
  <si>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</si>
  <si>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</si>
  <si>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</si>
  <si>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</si>
  <si>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</si>
  <si>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</si>
  <si>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</si>
  <si>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</si>
  <si>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</si>
  <si>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</si>
  <si>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</si>
  <si>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</si>
  <si>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</si>
  <si>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</si>
  <si>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</si>
  <si>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</si>
  <si>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</si>
  <si>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</si>
  <si>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</si>
  <si>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</si>
  <si>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</si>
  <si>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</si>
  <si>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</si>
  <si>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</si>
  <si>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</si>
  <si>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</si>
  <si>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</si>
  <si>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</si>
  <si>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</si>
  <si>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</si>
  <si>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</si>
  <si>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</si>
  <si>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</si>
  <si>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</si>
  <si>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</si>
  <si>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</si>
  <si>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</si>
  <si>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</si>
  <si>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</si>
  <si>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</si>
  <si>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</si>
  <si>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</si>
  <si>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</si>
  <si>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</si>
  <si>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</si>
  <si>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</si>
  <si>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</si>
  <si>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</si>
  <si>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</si>
  <si>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</si>
  <si>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</si>
  <si>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</si>
  <si>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</si>
  <si>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</si>
  <si>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</si>
  <si>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</si>
  <si>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</si>
  <si>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</si>
  <si>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</si>
  <si>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</si>
  <si>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</si>
  <si>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</si>
  <si>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</si>
  <si>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</si>
  <si>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</si>
  <si>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</si>
  <si>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</si>
  <si>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</si>
  <si>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</si>
  <si>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</si>
  <si>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</si>
  <si>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</si>
  <si>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</si>
  <si>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</si>
  <si>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</si>
  <si>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</si>
  <si>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</si>
  <si>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</si>
  <si>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</si>
  <si>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</si>
  <si>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</si>
  <si>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</si>
  <si>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</si>
  <si>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</si>
  <si>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</si>
  <si>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</si>
  <si>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</si>
  <si>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</si>
  <si>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</si>
  <si>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</si>
  <si>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</si>
  <si>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</si>
  <si>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</si>
  <si>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</si>
  <si>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</si>
  <si>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</si>
  <si>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</si>
  <si>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</si>
  <si>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</si>
  <si>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</si>
  <si>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</si>
  <si>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</si>
  <si>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</si>
  <si>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</si>
  <si>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</si>
  <si>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</si>
  <si>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</si>
  <si>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</si>
  <si>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</si>
  <si>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</si>
  <si>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</si>
  <si>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</si>
  <si>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</si>
  <si>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</si>
  <si>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</si>
  <si>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</si>
  <si>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</si>
  <si>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</si>
  <si>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</si>
  <si>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</si>
  <si>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</si>
  <si>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</si>
  <si>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</si>
  <si>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</si>
  <si>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</si>
  <si>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</si>
  <si>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</si>
  <si>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</si>
  <si>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</si>
  <si>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</si>
  <si>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</si>
  <si>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</si>
  <si>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</si>
  <si>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</si>
  <si>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</si>
  <si>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</si>
  <si>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</si>
  <si>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</si>
  <si>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</si>
  <si>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</si>
  <si>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</si>
  <si>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</si>
  <si>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</si>
  <si>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</si>
  <si>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</si>
  <si>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</si>
  <si>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</si>
  <si>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</si>
  <si>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</si>
  <si>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</si>
  <si>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</si>
  <si>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</si>
  <si>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</si>
  <si>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</si>
  <si>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</si>
  <si>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</si>
  <si>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</si>
  <si>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</si>
  <si>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</si>
  <si>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</si>
  <si>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</si>
  <si>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</si>
  <si>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</si>
  <si>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</si>
  <si>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</si>
  <si>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</si>
  <si>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</si>
  <si>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</si>
  <si>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</si>
  <si>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</si>
  <si>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</si>
  <si>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</si>
  <si>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</si>
  <si>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</si>
  <si>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</si>
  <si>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</si>
  <si>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</si>
  <si>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</si>
  <si>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</si>
  <si>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</si>
  <si>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</si>
  <si>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</si>
  <si>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</si>
  <si>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</si>
  <si>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</si>
  <si>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</si>
  <si>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</si>
  <si>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</si>
  <si>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</si>
  <si>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</si>
  <si>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</si>
  <si>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</si>
  <si>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</si>
  <si>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</si>
  <si>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</si>
  <si>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</si>
  <si>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</si>
  <si>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</si>
  <si>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</si>
  <si>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</si>
  <si>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</si>
  <si>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</si>
  <si>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</si>
  <si>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</si>
  <si>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</si>
  <si>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</si>
  <si>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</si>
  <si>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</si>
  <si>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</si>
  <si>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</si>
  <si>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</si>
  <si>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</si>
  <si>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</si>
  <si>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</si>
  <si>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</si>
  <si>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</si>
  <si>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</si>
  <si>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</si>
  <si>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</si>
  <si>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</si>
  <si>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</si>
  <si>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</si>
  <si>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</si>
  <si>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</si>
  <si>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</si>
  <si>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</si>
  <si>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</si>
  <si>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</si>
  <si>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</si>
  <si>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</si>
  <si>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</si>
  <si>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</si>
  <si>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</si>
  <si>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</si>
  <si>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</si>
  <si>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</si>
  <si>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</si>
  <si>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</si>
  <si>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</si>
  <si>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</si>
  <si>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</si>
  <si>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</si>
  <si>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</si>
  <si>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</si>
  <si>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</si>
  <si>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</si>
  <si>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</si>
  <si>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</si>
  <si>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</si>
  <si>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</si>
  <si>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</si>
  <si>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</si>
  <si>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</si>
  <si>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</si>
  <si>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</si>
  <si>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</si>
  <si>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</si>
  <si>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</si>
  <si>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</si>
  <si>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</si>
  <si>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</si>
  <si>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</si>
  <si>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</si>
  <si>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</si>
  <si>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</si>
  <si>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</si>
  <si>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</si>
  <si>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</si>
  <si>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</si>
  <si>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</si>
  <si>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</si>
  <si>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</si>
  <si>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</si>
  <si>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</si>
  <si>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</si>
  <si>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</si>
  <si>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</si>
  <si>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</si>
  <si>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</si>
  <si>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</si>
  <si>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</si>
  <si>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</si>
  <si>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</si>
  <si>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</si>
  <si>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</si>
  <si>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</si>
  <si>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</si>
  <si>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</si>
  <si>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</si>
  <si>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</si>
  <si>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</si>
  <si>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</si>
  <si>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</si>
  <si>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</si>
  <si>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</si>
  <si>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</si>
  <si>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</si>
  <si>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</si>
  <si>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</si>
  <si>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</si>
  <si>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</si>
  <si>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</si>
  <si>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</si>
  <si>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</si>
  <si>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</si>
  <si>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</si>
  <si>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</si>
  <si>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</si>
  <si>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</si>
  <si>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</si>
  <si>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</si>
  <si>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</si>
  <si>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</si>
  <si>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</si>
  <si>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</si>
  <si>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</si>
  <si>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</si>
  <si>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</si>
  <si>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</si>
  <si>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</si>
  <si>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</si>
  <si>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</si>
  <si>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</si>
  <si>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</si>
  <si>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</si>
  <si>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</si>
  <si>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</si>
  <si>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</si>
  <si>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</si>
  <si>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</si>
  <si>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</si>
  <si>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</si>
  <si>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</si>
  <si>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</si>
  <si>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</si>
  <si>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</si>
  <si>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</si>
  <si>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</si>
  <si>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</si>
  <si>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</si>
  <si>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</si>
  <si>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</si>
  <si>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</si>
  <si>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</si>
  <si>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</si>
  <si>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</si>
  <si>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</si>
  <si>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</si>
  <si>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</si>
  <si>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</si>
  <si>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</si>
  <si>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</si>
  <si>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</si>
  <si>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</si>
  <si>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</si>
  <si>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</si>
  <si>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</si>
  <si>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</si>
  <si>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</si>
  <si>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</si>
  <si>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</si>
  <si>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</si>
  <si>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</si>
  <si>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</si>
  <si>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</si>
  <si>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</si>
  <si>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</si>
  <si>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</si>
  <si>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</si>
  <si>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</si>
  <si>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</si>
  <si>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</si>
  <si>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</si>
  <si>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</si>
  <si>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</si>
  <si>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</si>
  <si>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</si>
  <si>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</si>
  <si>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</si>
  <si>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</si>
  <si>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</si>
  <si>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</si>
  <si>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</si>
  <si>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</si>
  <si>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</si>
  <si>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</si>
  <si>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</si>
  <si>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</si>
  <si>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</si>
  <si>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</si>
  <si>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</si>
  <si>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</si>
  <si>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</si>
  <si>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</si>
  <si>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</si>
  <si>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</si>
  <si>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</si>
  <si>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</si>
  <si>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</si>
  <si>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</si>
  <si>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</si>
  <si>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</si>
  <si>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</si>
  <si>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</si>
  <si>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</si>
  <si>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</si>
  <si>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</si>
  <si>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</si>
  <si>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</si>
  <si>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</si>
  <si>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</si>
  <si>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</si>
  <si>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</si>
  <si>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</si>
  <si>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</si>
  <si>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</si>
  <si>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</si>
  <si>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</si>
  <si>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</si>
  <si>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</si>
  <si>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</si>
  <si>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</si>
  <si>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</si>
  <si>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</si>
  <si>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</si>
  <si>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</si>
  <si>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</si>
  <si>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</si>
  <si>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</si>
  <si>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</si>
  <si>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</si>
  <si>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</si>
  <si>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</si>
  <si>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</si>
  <si>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</si>
  <si>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</si>
  <si>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</si>
  <si>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</si>
  <si>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</si>
  <si>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</si>
  <si>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</si>
  <si>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</si>
  <si>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</si>
  <si>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</si>
  <si>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</si>
  <si>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</si>
  <si>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</si>
  <si>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</si>
  <si>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</si>
  <si>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</si>
  <si>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</si>
  <si>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</si>
  <si>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</si>
  <si>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</si>
  <si>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</si>
  <si>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</si>
  <si>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</si>
  <si>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</si>
  <si>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</si>
  <si>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</si>
  <si>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</si>
  <si>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</si>
  <si>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</si>
  <si>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</si>
  <si>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</si>
  <si>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</si>
  <si>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</si>
  <si>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</si>
  <si>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</si>
  <si>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</si>
  <si>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</si>
  <si>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</si>
  <si>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</si>
  <si>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</si>
  <si>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</si>
  <si>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</si>
  <si>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</si>
  <si>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</si>
  <si>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</si>
  <si>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</si>
  <si>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</si>
  <si>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</si>
  <si>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</si>
  <si>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</si>
  <si>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</si>
  <si>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</si>
  <si>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</si>
  <si>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</si>
  <si>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</si>
  <si>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</si>
  <si>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</si>
  <si>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</si>
  <si>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</si>
  <si>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</si>
  <si>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</si>
  <si>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</si>
  <si>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</si>
  <si>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</si>
  <si>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</si>
  <si>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</si>
  <si>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</si>
  <si>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</si>
  <si>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</si>
  <si>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</si>
  <si>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</si>
  <si>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</si>
  <si>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</si>
  <si>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</si>
  <si>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</si>
  <si>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</si>
  <si>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</si>
  <si>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</si>
  <si>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</si>
  <si>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</si>
  <si>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</si>
  <si>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</si>
  <si>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</si>
  <si>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</si>
  <si>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</si>
  <si>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</si>
  <si>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</si>
  <si>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</si>
  <si>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</si>
  <si>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</si>
  <si>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</si>
  <si>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</si>
  <si>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</si>
  <si>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</si>
  <si>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</si>
  <si>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</si>
  <si>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</si>
  <si>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</si>
  <si>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</si>
  <si>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</si>
  <si>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</si>
  <si>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</si>
  <si>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</si>
  <si>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</si>
  <si>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</si>
  <si>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</si>
  <si>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</si>
  <si>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</si>
  <si>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</si>
  <si>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</si>
  <si>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</si>
  <si>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</si>
  <si>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</si>
  <si>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</si>
  <si>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</si>
  <si>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</si>
  <si>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</si>
  <si>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</si>
  <si>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</si>
  <si>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</si>
  <si>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</si>
  <si>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</si>
  <si>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</si>
  <si>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</si>
  <si>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</si>
  <si>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</si>
  <si>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</si>
  <si>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</si>
  <si>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</si>
  <si>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</si>
  <si>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</si>
  <si>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</si>
  <si>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</si>
  <si>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</si>
  <si>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</si>
  <si>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</si>
  <si>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</si>
  <si>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</si>
  <si>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</si>
  <si>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</si>
  <si>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</si>
  <si>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</si>
  <si>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</si>
  <si>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</si>
  <si>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</si>
  <si>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</si>
  <si>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</si>
  <si>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</si>
  <si>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</si>
  <si>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</si>
  <si>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</si>
  <si>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</si>
  <si>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</si>
  <si>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</si>
  <si>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</si>
  <si>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</si>
  <si>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</si>
  <si>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</si>
  <si>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</si>
  <si>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</si>
  <si>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</si>
  <si>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</si>
  <si>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</si>
  <si>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</si>
  <si>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</si>
  <si>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</si>
  <si>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</si>
  <si>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</si>
  <si>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</si>
  <si>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</si>
  <si>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</si>
  <si>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</si>
  <si>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</si>
  <si>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</si>
  <si>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</si>
  <si>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</si>
  <si>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</si>
  <si>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</si>
  <si>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</si>
  <si>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</si>
  <si>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</si>
  <si>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</si>
  <si>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</si>
  <si>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</si>
  <si>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</si>
  <si>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</si>
  <si>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</si>
  <si>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</si>
  <si>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</si>
  <si>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</si>
  <si>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</si>
  <si>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</si>
  <si>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</si>
  <si>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</si>
  <si>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</si>
  <si>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</si>
  <si>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</si>
  <si>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</si>
  <si>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</si>
  <si>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</si>
  <si>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</si>
  <si>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</si>
  <si>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</si>
  <si>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</si>
  <si>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</si>
  <si>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</si>
  <si>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</si>
  <si>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</si>
  <si>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</si>
  <si>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</si>
  <si>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</si>
  <si>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</si>
  <si>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</si>
  <si>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</si>
  <si>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</si>
  <si>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</si>
  <si>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</si>
  <si>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</si>
  <si>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</si>
  <si>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</si>
  <si>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</si>
  <si>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</si>
  <si>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</si>
  <si>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</si>
  <si>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</si>
  <si>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</si>
  <si>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</si>
  <si>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</si>
  <si>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</si>
  <si>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</si>
  <si>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</si>
  <si>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</si>
  <si>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</si>
  <si>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</si>
  <si>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</si>
  <si>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</si>
  <si>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</si>
  <si>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</si>
  <si>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</si>
  <si>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</si>
  <si>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</si>
  <si>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</si>
  <si>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</si>
  <si>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</si>
  <si>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</si>
  <si>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</si>
  <si>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</si>
  <si>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</si>
  <si>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</si>
  <si>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</si>
  <si>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</si>
  <si>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</si>
  <si>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</si>
  <si>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</si>
  <si>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</si>
  <si>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</si>
  <si>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</si>
  <si>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</si>
  <si>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</si>
  <si>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</si>
  <si>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</si>
  <si>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</si>
  <si>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</si>
  <si>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</si>
  <si>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</si>
  <si>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</si>
  <si>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</si>
  <si>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</si>
  <si>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</si>
  <si>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</si>
  <si>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</si>
  <si>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</si>
  <si>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</si>
  <si>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</si>
  <si>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</si>
  <si>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</si>
  <si>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</si>
  <si>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</si>
  <si>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</si>
  <si>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</si>
  <si>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</si>
  <si>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</si>
  <si>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</si>
  <si>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</si>
  <si>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</si>
  <si>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</si>
  <si>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</si>
  <si>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</si>
  <si>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</si>
  <si>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</si>
  <si>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</si>
  <si>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</si>
  <si>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</si>
  <si>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</si>
  <si>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</si>
  <si>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</si>
  <si>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</si>
  <si>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</si>
  <si>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</si>
  <si>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</si>
  <si>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</si>
  <si>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</si>
  <si>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</si>
  <si>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</si>
  <si>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</si>
  <si>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</si>
  <si>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</si>
  <si>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</si>
  <si>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</si>
  <si>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</si>
  <si>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</si>
  <si>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</si>
  <si>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</si>
  <si>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</si>
  <si>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</si>
  <si>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</si>
  <si>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</si>
  <si>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</si>
  <si>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</si>
  <si>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</si>
  <si>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</si>
  <si>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</si>
  <si>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</si>
  <si>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</si>
  <si>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</si>
  <si>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</si>
  <si>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</si>
  <si>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</si>
  <si>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</si>
  <si>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</si>
  <si>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</si>
  <si>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</si>
  <si>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</si>
  <si>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</si>
  <si>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</si>
  <si>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</si>
  <si>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</si>
  <si>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</si>
  <si>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</si>
  <si>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</si>
  <si>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</si>
  <si>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</si>
  <si>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</si>
  <si>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</si>
  <si>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</si>
  <si>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</si>
  <si>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</si>
  <si>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</si>
  <si>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</si>
  <si>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</si>
  <si>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</si>
  <si>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</si>
  <si>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</si>
  <si>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</si>
  <si>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</si>
  <si>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</si>
  <si>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</si>
  <si>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</si>
  <si>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</si>
  <si>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</si>
  <si>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</si>
  <si>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</si>
  <si>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</si>
  <si>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</si>
  <si>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</si>
  <si>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</si>
  <si>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</si>
  <si>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</si>
  <si>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</si>
  <si>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</si>
  <si>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</si>
  <si>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</si>
  <si>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</si>
  <si>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</si>
  <si>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</si>
  <si>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</si>
  <si>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</si>
  <si>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</si>
  <si>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</si>
  <si>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</si>
  <si>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</si>
  <si>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</si>
  <si>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</si>
  <si>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</si>
  <si>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</si>
  <si>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</si>
  <si>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</si>
  <si>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</si>
  <si>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</si>
  <si>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</si>
  <si>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</si>
  <si>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</si>
  <si>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</si>
  <si>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</si>
  <si>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</si>
  <si>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</si>
  <si>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</si>
  <si>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</si>
  <si>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</si>
  <si>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</si>
  <si>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</si>
  <si>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</si>
  <si>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</si>
  <si>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</si>
  <si>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</si>
  <si>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</si>
  <si>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</si>
  <si>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</si>
  <si>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</si>
  <si>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</si>
  <si>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</si>
  <si>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</si>
  <si>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</si>
  <si>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</si>
  <si>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</si>
  <si>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</si>
  <si>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</si>
  <si>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</si>
  <si>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</si>
  <si>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</si>
  <si>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</si>
  <si>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</si>
  <si>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</si>
  <si>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</si>
  <si>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</si>
  <si>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</si>
  <si>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</si>
  <si>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</si>
  <si>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</si>
  <si>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</si>
  <si>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</si>
  <si>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</si>
  <si>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</si>
  <si>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</si>
  <si>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</si>
  <si>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</si>
  <si>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</si>
  <si>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</si>
  <si>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</si>
  <si>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</si>
  <si>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</si>
  <si>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</si>
  <si>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</si>
  <si>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</si>
  <si>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</si>
  <si>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</si>
  <si>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</si>
  <si>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</si>
  <si>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</si>
  <si>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</si>
  <si>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</si>
  <si>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</si>
  <si>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</si>
  <si>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</si>
  <si>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</si>
  <si>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</si>
  <si>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</si>
  <si>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</si>
  <si>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</si>
  <si>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</si>
  <si>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</si>
  <si>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</si>
  <si>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</si>
  <si>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</si>
  <si>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</si>
  <si>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</si>
  <si>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</si>
  <si>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</si>
  <si>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</si>
  <si>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</si>
  <si>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</si>
  <si>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</si>
  <si>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</si>
  <si>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</si>
  <si>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</si>
  <si>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</si>
  <si>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</si>
  <si>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</si>
  <si>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</si>
  <si>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</si>
  <si>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</si>
  <si>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</si>
  <si>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</si>
  <si>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</si>
  <si>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</si>
  <si>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</si>
  <si>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</si>
  <si>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</si>
  <si>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</si>
  <si>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</si>
  <si>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</si>
  <si>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</si>
  <si>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</si>
  <si>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</si>
  <si>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</si>
  <si>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</si>
  <si>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</si>
  <si>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</si>
  <si>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</si>
  <si>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</si>
  <si>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</si>
  <si>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</si>
  <si>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</si>
  <si>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</si>
  <si>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</si>
  <si>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</si>
  <si>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</si>
  <si>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</si>
  <si>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</si>
  <si>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</si>
  <si>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</si>
  <si>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</si>
  <si>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</si>
  <si>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</si>
  <si>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</si>
  <si>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</si>
  <si>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</si>
  <si>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</si>
  <si>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</si>
  <si>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</si>
  <si>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</si>
  <si>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</si>
  <si>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</si>
  <si>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</si>
  <si>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</si>
  <si>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</si>
  <si>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</si>
  <si>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</si>
  <si>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</si>
  <si>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</si>
  <si>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</si>
  <si>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</si>
  <si>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</si>
  <si>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</si>
  <si>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</si>
  <si>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</si>
  <si>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</si>
  <si>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</si>
  <si>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</si>
  <si>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</si>
  <si>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</si>
  <si>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</si>
  <si>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</si>
  <si>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</si>
  <si>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</si>
  <si>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</si>
  <si>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</si>
  <si>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</si>
  <si>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</si>
  <si>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</si>
  <si>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</si>
  <si>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</si>
  <si>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</si>
  <si>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</si>
  <si>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</si>
  <si>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</si>
  <si>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</si>
  <si>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</si>
  <si>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</si>
  <si>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</si>
  <si>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</si>
  <si>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</si>
  <si>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</si>
  <si>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</si>
  <si>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</si>
  <si>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</si>
  <si>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</si>
  <si>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</si>
  <si>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</si>
  <si>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</si>
  <si>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</si>
  <si>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</si>
  <si>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</si>
  <si>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</si>
  <si>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</si>
  <si>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</si>
  <si>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</si>
  <si>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</si>
  <si>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</si>
  <si>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</si>
  <si>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</si>
  <si>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</si>
  <si>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</si>
  <si>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</si>
  <si>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</si>
  <si>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</si>
  <si>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</si>
  <si>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</si>
  <si>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</si>
  <si>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</si>
  <si>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</si>
  <si>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</si>
  <si>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</si>
  <si>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</si>
  <si>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</si>
  <si>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</si>
  <si>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</si>
  <si>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</si>
  <si>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</si>
  <si>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</si>
  <si>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</si>
  <si>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</si>
  <si>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</si>
  <si>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</si>
  <si>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</si>
  <si>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</si>
  <si>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</si>
  <si>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</si>
  <si>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</si>
  <si>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</si>
  <si>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</si>
  <si>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</si>
  <si>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</si>
  <si>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</si>
  <si>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</si>
  <si>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</si>
  <si>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</si>
  <si>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</si>
  <si>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</si>
  <si>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</si>
  <si>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</si>
  <si>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</si>
  <si>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</si>
  <si>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</si>
  <si>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</si>
  <si>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</si>
  <si>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</si>
  <si>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</si>
  <si>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</si>
  <si>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</si>
  <si>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</si>
  <si>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</si>
  <si>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</si>
  <si>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</si>
  <si>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</si>
  <si>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</si>
  <si>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</si>
  <si>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</si>
  <si>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</si>
  <si>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</si>
  <si>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</si>
  <si>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</si>
  <si>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</si>
  <si>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</si>
  <si>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</si>
  <si>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</si>
  <si>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</si>
  <si>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</si>
  <si>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</si>
  <si>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</si>
  <si>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</si>
  <si>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</si>
  <si>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</si>
  <si>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</si>
  <si>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</si>
  <si>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</si>
  <si>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</si>
  <si>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</si>
  <si>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</si>
  <si>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</si>
  <si>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</si>
  <si>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</si>
  <si>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</si>
  <si>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</si>
  <si>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</si>
  <si>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</si>
  <si>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</si>
  <si>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</si>
  <si>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</si>
  <si>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</si>
  <si>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</si>
  <si>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</si>
  <si>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</si>
  <si>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</si>
  <si>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</si>
  <si>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</si>
  <si>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</si>
  <si>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</si>
  <si>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</si>
  <si>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</si>
  <si>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</si>
  <si>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</si>
  <si>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</si>
  <si>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</si>
  <si>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</si>
  <si>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</si>
  <si>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</si>
  <si>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</si>
  <si>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</si>
  <si>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</si>
  <si>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</si>
  <si>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</si>
  <si>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</si>
  <si>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</si>
  <si>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</si>
  <si>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</si>
  <si>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</si>
  <si>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</si>
  <si>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</si>
  <si>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</si>
  <si>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</si>
  <si>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</si>
  <si>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</si>
  <si>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</si>
  <si>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</si>
  <si>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</si>
  <si>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</si>
  <si>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</si>
  <si>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</si>
  <si>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</si>
  <si>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</si>
  <si>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</si>
  <si>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</si>
  <si>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</si>
  <si>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</si>
  <si>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</si>
  <si>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</si>
  <si>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</si>
  <si>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</si>
  <si>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</si>
  <si>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</si>
  <si>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</si>
  <si>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</si>
  <si>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</si>
  <si>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</si>
  <si>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</si>
  <si>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</si>
  <si>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</si>
  <si>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</si>
  <si>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</si>
  <si>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</si>
  <si>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</si>
  <si>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</si>
  <si>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</si>
  <si>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</si>
  <si>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</si>
  <si>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</si>
  <si>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</si>
  <si>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</si>
  <si>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</si>
  <si>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</si>
  <si>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</si>
  <si>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</si>
  <si>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</si>
  <si>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</si>
  <si>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</si>
  <si>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</si>
  <si>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</si>
  <si>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</si>
  <si>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</si>
  <si>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</si>
  <si>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</si>
  <si>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</si>
  <si>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</si>
  <si>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</si>
  <si>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</si>
  <si>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</si>
  <si>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</si>
  <si>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</si>
  <si>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</si>
  <si>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</si>
  <si>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</si>
  <si>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</si>
  <si>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</si>
  <si>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</si>
  <si>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</si>
  <si>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</si>
  <si>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</si>
  <si>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</si>
  <si>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</si>
  <si>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</si>
  <si>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</si>
  <si>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</si>
  <si>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</si>
  <si>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</si>
  <si>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</si>
  <si>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</si>
  <si>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</si>
  <si>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</si>
  <si>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</si>
  <si>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</si>
  <si>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</si>
  <si>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</si>
  <si>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</si>
  <si>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</si>
  <si>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</si>
  <si>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</si>
  <si>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</si>
  <si>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</si>
  <si>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</si>
  <si>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</si>
  <si>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</si>
  <si>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</si>
  <si>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</si>
  <si>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</si>
  <si>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</si>
  <si>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</si>
  <si>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</si>
  <si>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</si>
  <si>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</si>
  <si>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</si>
  <si>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</si>
  <si>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</si>
  <si>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</si>
  <si>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</si>
  <si>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</si>
  <si>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</si>
  <si>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</si>
  <si>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</si>
  <si>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</si>
  <si>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</si>
  <si>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</si>
  <si>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</si>
  <si>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</si>
  <si>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</si>
  <si>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</si>
  <si>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</si>
  <si>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</si>
  <si>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</si>
  <si>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</si>
  <si>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</si>
  <si>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</si>
  <si>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</si>
  <si>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</si>
  <si>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</si>
  <si>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</si>
  <si>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</si>
  <si>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</si>
  <si>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</si>
  <si>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</si>
  <si>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</si>
  <si>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</si>
  <si>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</si>
  <si>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</si>
  <si>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</si>
  <si>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</si>
  <si>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</si>
  <si>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</si>
  <si>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</si>
  <si>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</si>
  <si>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</si>
  <si>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</si>
  <si>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</si>
  <si>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</si>
  <si>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</si>
  <si>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</si>
  <si>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</si>
  <si>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</si>
  <si>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</si>
  <si>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</si>
  <si>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</si>
  <si>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</si>
  <si>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</si>
  <si>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</si>
  <si>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</si>
  <si>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</si>
  <si>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</si>
  <si>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</si>
  <si>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</si>
  <si>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</si>
  <si>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</si>
  <si>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</si>
  <si>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</si>
  <si>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</si>
  <si>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</si>
  <si>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</si>
  <si>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</si>
  <si>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</si>
  <si>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</si>
  <si>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</si>
  <si>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</si>
  <si>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</si>
  <si>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</si>
  <si>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</si>
  <si>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</si>
  <si>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</si>
  <si>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</si>
  <si>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</si>
  <si>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</si>
  <si>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</si>
  <si>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</si>
  <si>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</si>
  <si>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</si>
  <si>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</si>
  <si>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</si>
  <si>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</si>
  <si>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</si>
  <si>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</si>
  <si>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</si>
  <si>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</si>
  <si>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</si>
  <si>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</si>
  <si>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</si>
  <si>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</si>
  <si>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</si>
  <si>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</si>
  <si>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</si>
  <si>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</si>
  <si>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</si>
  <si>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</si>
  <si>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</si>
  <si>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</si>
  <si>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</si>
  <si>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</si>
  <si>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</si>
  <si>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</si>
  <si>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</si>
  <si>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</si>
  <si>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</si>
  <si>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</si>
  <si>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</si>
  <si>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</si>
  <si>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</si>
  <si>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</si>
  <si>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</si>
  <si>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</si>
  <si>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</si>
  <si>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</si>
  <si>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</si>
  <si>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</si>
  <si>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</si>
  <si>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</si>
  <si>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</si>
  <si>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</si>
  <si>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</si>
  <si>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</si>
  <si>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</si>
  <si>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</si>
  <si>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</si>
  <si>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</si>
  <si>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</si>
  <si>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</si>
  <si>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</si>
  <si>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</si>
  <si>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</si>
  <si>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</si>
  <si>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</si>
  <si>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</si>
  <si>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</si>
  <si>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</si>
  <si>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</si>
  <si>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</si>
  <si>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</si>
  <si>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</si>
  <si>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</si>
  <si>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</si>
  <si>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</si>
  <si>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</si>
  <si>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</si>
  <si>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</si>
  <si>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</si>
  <si>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</si>
  <si>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</si>
  <si>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</si>
  <si>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</si>
  <si>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</si>
  <si>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</si>
  <si>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</si>
  <si>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</si>
  <si>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</si>
  <si>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</si>
  <si>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</si>
  <si>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</si>
  <si>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</si>
  <si>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</si>
  <si>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</si>
  <si>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</si>
  <si>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</si>
  <si>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</si>
  <si>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</si>
  <si>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</si>
  <si>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</si>
  <si>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</si>
  <si>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</si>
  <si>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</si>
  <si>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</si>
  <si>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</si>
  <si>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</si>
  <si>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</si>
  <si>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</si>
  <si>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</si>
  <si>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</si>
  <si>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</si>
  <si>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</si>
  <si>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</si>
  <si>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</si>
  <si>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</si>
  <si>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</si>
  <si>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</si>
  <si>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</si>
  <si>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</si>
  <si>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</si>
  <si>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</si>
  <si>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</si>
  <si>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</si>
  <si>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</si>
  <si>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</si>
  <si>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</si>
  <si>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</si>
  <si>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</si>
  <si>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</si>
  <si>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</si>
  <si>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</si>
  <si>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</si>
  <si>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</si>
  <si>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</si>
  <si>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</si>
  <si>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</si>
  <si>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</si>
  <si>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</si>
  <si>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</si>
  <si>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</si>
  <si>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</si>
  <si>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</si>
  <si>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</si>
  <si>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</si>
  <si>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</si>
  <si>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</si>
  <si>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</si>
  <si>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</si>
  <si>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</si>
  <si>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</si>
  <si>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</si>
  <si>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</si>
  <si>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</si>
  <si>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</si>
  <si>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</si>
  <si>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</si>
  <si>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</si>
  <si>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</si>
  <si>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</si>
  <si>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</si>
  <si>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</si>
  <si>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</si>
  <si>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</si>
  <si>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</si>
  <si>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</si>
  <si>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</si>
  <si>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</si>
  <si>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</si>
  <si>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</si>
  <si>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</si>
  <si>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</si>
  <si>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</si>
  <si>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</si>
  <si>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</si>
  <si>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</si>
  <si>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</si>
  <si>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</si>
  <si>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</si>
  <si>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</si>
  <si>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</si>
  <si>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</si>
  <si>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</si>
  <si>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</si>
  <si>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</si>
  <si>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</si>
  <si>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</si>
  <si>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</si>
  <si>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</si>
  <si>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</si>
  <si>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</si>
  <si>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</si>
  <si>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</si>
  <si>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</si>
  <si>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</si>
  <si>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</si>
  <si>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</si>
  <si>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</si>
  <si>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</si>
  <si>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</si>
  <si>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</si>
  <si>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</si>
  <si>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</si>
  <si>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</si>
  <si>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</si>
  <si>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</si>
  <si>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</si>
  <si>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</si>
  <si>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</si>
  <si>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</si>
  <si>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</si>
  <si>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</si>
  <si>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</si>
  <si>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</si>
  <si>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</si>
  <si>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</si>
  <si>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</si>
  <si>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</si>
  <si>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</si>
  <si>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</si>
  <si>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</si>
  <si>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</si>
  <si>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</si>
  <si>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</si>
  <si>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</si>
  <si>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</si>
  <si>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</si>
  <si>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</si>
  <si>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</si>
  <si>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</si>
  <si>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</si>
  <si>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</si>
  <si>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</si>
  <si>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</si>
  <si>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</si>
  <si>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</si>
  <si>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</si>
  <si>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</si>
  <si>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</si>
  <si>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</si>
  <si>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</si>
  <si>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</si>
  <si>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</si>
  <si>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</si>
  <si>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</si>
  <si>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</si>
  <si>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</si>
  <si>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</si>
  <si>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</si>
  <si>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</si>
  <si>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</si>
  <si>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</si>
  <si>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</si>
  <si>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</si>
  <si>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</si>
  <si>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</si>
  <si>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</si>
  <si>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</si>
  <si>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</si>
  <si>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</si>
  <si>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</si>
  <si>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</si>
  <si>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</si>
  <si>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</si>
  <si>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</si>
  <si>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</si>
  <si>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</si>
  <si>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</si>
  <si>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</si>
  <si>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</si>
  <si>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</si>
  <si>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</si>
  <si>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</si>
  <si>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</si>
  <si>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</si>
  <si>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</si>
  <si>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</si>
  <si>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</si>
  <si>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</si>
  <si>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</si>
  <si>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</si>
  <si>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</si>
  <si>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</si>
  <si>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</si>
  <si>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</si>
  <si>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</si>
  <si>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</si>
  <si>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</si>
  <si>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</si>
  <si>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</si>
  <si>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</si>
  <si>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</si>
  <si>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</si>
  <si>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</si>
  <si>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</si>
  <si>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</si>
  <si>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</si>
  <si>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</si>
  <si>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</si>
  <si>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</si>
  <si>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</si>
  <si>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</si>
  <si>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</si>
  <si>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</si>
  <si>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</si>
  <si>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</si>
  <si>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</si>
  <si>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</si>
  <si>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</si>
  <si>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</si>
  <si>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</si>
  <si>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</si>
  <si>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</si>
  <si>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</si>
  <si>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</si>
  <si>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</si>
  <si>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</si>
  <si>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</si>
  <si>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</si>
  <si>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</si>
  <si>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</si>
  <si>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</si>
  <si>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</si>
  <si>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</si>
  <si>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</si>
  <si>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</si>
  <si>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</si>
  <si>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</si>
  <si>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</si>
  <si>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</si>
  <si>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</si>
  <si>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</si>
  <si>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</si>
  <si>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</si>
  <si>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</si>
  <si>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</si>
  <si>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</si>
  <si>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</si>
  <si>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</si>
  <si>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</si>
  <si>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</si>
  <si>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</si>
  <si>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</si>
  <si>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</si>
  <si>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</si>
  <si>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</si>
  <si>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</si>
  <si>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</si>
  <si>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</si>
  <si>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</si>
  <si>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</si>
  <si>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</si>
  <si>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</si>
  <si>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</si>
  <si>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</si>
  <si>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</si>
  <si>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</si>
  <si>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</si>
  <si>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</si>
  <si>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</si>
  <si>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</si>
  <si>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</si>
  <si>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</si>
  <si>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</si>
  <si>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</si>
  <si>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</si>
  <si>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</si>
  <si>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</si>
  <si>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</si>
  <si>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</si>
  <si>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</si>
  <si>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</si>
  <si>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</si>
  <si>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</si>
  <si>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</si>
  <si>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</si>
  <si>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</si>
  <si>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</si>
  <si>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</si>
  <si>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</si>
  <si>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</si>
  <si>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</si>
  <si>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</si>
  <si>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</si>
  <si>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</si>
  <si>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</si>
  <si>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</si>
  <si>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</si>
  <si>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</si>
  <si>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</si>
  <si>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</si>
  <si>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</si>
  <si>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</si>
  <si>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</si>
  <si>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</si>
  <si>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</si>
  <si>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</si>
  <si>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</si>
  <si>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</si>
  <si>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</si>
  <si>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</si>
  <si>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</si>
  <si>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</si>
  <si>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</si>
  <si>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</si>
  <si>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</si>
  <si>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</si>
  <si>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</si>
  <si>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</si>
  <si>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</si>
  <si>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</si>
  <si>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</si>
  <si>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</si>
  <si>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</si>
  <si>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</si>
  <si>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</si>
  <si>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</si>
  <si>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</si>
  <si>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</si>
  <si>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</si>
  <si>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</si>
  <si>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</si>
  <si>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</si>
  <si>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</si>
  <si>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</si>
  <si>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</si>
  <si>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</si>
  <si>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</si>
  <si>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</si>
  <si>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</si>
  <si>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</si>
  <si>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</si>
  <si>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</si>
  <si>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</si>
  <si>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</si>
  <si>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</si>
  <si>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</si>
  <si>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</si>
  <si>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</si>
  <si>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</si>
  <si>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</si>
  <si>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</si>
  <si>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</si>
  <si>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</si>
  <si>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</si>
  <si>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</si>
  <si>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</si>
  <si>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</si>
  <si>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</si>
  <si>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</si>
  <si>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</si>
  <si>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</si>
  <si>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</si>
  <si>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</si>
  <si>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</si>
  <si>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</si>
  <si>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</si>
  <si>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</si>
  <si>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</si>
  <si>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</si>
  <si>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</si>
  <si>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</si>
  <si>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</si>
  <si>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</si>
  <si>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</si>
  <si>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</si>
  <si>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</si>
  <si>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</si>
  <si>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</si>
  <si>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</si>
  <si>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</si>
  <si>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</si>
  <si>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</si>
  <si>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</si>
  <si>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</si>
  <si>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</si>
  <si>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</si>
  <si>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</si>
  <si>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</si>
  <si>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</si>
  <si>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</si>
  <si>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</si>
  <si>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</si>
  <si>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</si>
  <si>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</si>
  <si>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</si>
  <si>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</si>
  <si>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</si>
  <si>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</si>
  <si>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</si>
  <si>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</si>
  <si>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</si>
  <si>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</si>
  <si>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</si>
  <si>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</si>
  <si>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</si>
  <si>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</si>
  <si>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</si>
  <si>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</si>
  <si>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</si>
  <si>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</si>
  <si>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</si>
  <si>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</si>
  <si>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</si>
  <si>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</si>
  <si>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</si>
  <si>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</si>
  <si>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</si>
  <si>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</si>
  <si>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</si>
  <si>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</si>
  <si>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</si>
  <si>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</si>
  <si>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</si>
  <si>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</si>
  <si>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</si>
  <si>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</si>
  <si>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</si>
  <si>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</si>
  <si>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</si>
  <si>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</si>
  <si>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</si>
  <si>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</si>
  <si>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</si>
  <si>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</si>
  <si>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</si>
  <si>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</si>
  <si>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</si>
  <si>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</si>
  <si>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</si>
  <si>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</si>
  <si>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</si>
  <si>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</si>
  <si>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</si>
  <si>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</si>
  <si>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</si>
  <si>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</si>
  <si>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</si>
  <si>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</si>
  <si>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</si>
  <si>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</si>
  <si>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</si>
  <si>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</si>
  <si>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</si>
  <si>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</si>
  <si>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</si>
  <si>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</si>
  <si>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</si>
  <si>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</si>
  <si>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</si>
  <si>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</si>
  <si>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</si>
  <si>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</si>
  <si>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</si>
  <si>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</si>
  <si>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</si>
  <si>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</si>
  <si>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</si>
  <si>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</si>
  <si>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</si>
  <si>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</si>
  <si>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</si>
  <si>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</si>
  <si>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</si>
  <si>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</si>
  <si>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</si>
  <si>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</si>
  <si>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</si>
  <si>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</si>
  <si>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</si>
  <si>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</si>
  <si>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</si>
  <si>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</si>
  <si>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</si>
  <si>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</si>
  <si>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</si>
  <si>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</si>
  <si>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</si>
  <si>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</si>
  <si>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</si>
  <si>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</si>
  <si>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</si>
  <si>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</si>
  <si>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</si>
  <si>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</si>
  <si>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</si>
  <si>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</si>
  <si>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</si>
  <si>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</si>
  <si>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</si>
  <si>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</si>
  <si>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</si>
  <si>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</si>
  <si>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</si>
  <si>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</si>
  <si>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</si>
  <si>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</si>
  <si>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</si>
  <si>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</si>
  <si>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</si>
  <si>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</si>
  <si>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</si>
  <si>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</si>
  <si>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</si>
  <si>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</si>
  <si>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</si>
  <si>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</si>
  <si>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</si>
  <si>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</si>
  <si>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</si>
  <si>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</si>
  <si>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</si>
  <si>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</si>
  <si>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</si>
  <si>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</si>
  <si>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</si>
  <si>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</si>
  <si>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</si>
  <si>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</si>
  <si>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</si>
  <si>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</si>
  <si>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</si>
  <si>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</si>
  <si>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</si>
  <si>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</si>
  <si>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</si>
  <si>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</si>
  <si>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</si>
  <si>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</si>
  <si>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</si>
  <si>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</si>
  <si>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</si>
  <si>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</si>
  <si>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</si>
  <si>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</si>
  <si>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</si>
  <si>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</si>
  <si>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</si>
  <si>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</si>
  <si>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</si>
  <si>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</si>
  <si>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</si>
  <si>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</si>
  <si>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</si>
  <si>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</si>
  <si>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</si>
  <si>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</si>
  <si>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</si>
  <si>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</si>
  <si>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</si>
  <si>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</si>
  <si>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</si>
  <si>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</si>
  <si>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</si>
  <si>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</si>
  <si>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</si>
  <si>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</si>
  <si>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</si>
  <si>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</si>
  <si>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</si>
  <si>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</si>
  <si>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</si>
  <si>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</si>
  <si>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</si>
  <si>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</si>
  <si>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</si>
  <si>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</si>
  <si>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</si>
  <si>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</si>
  <si>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</si>
  <si>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</si>
  <si>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</si>
  <si>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</si>
  <si>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</si>
  <si>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</si>
  <si>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</si>
  <si>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</si>
  <si>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</si>
  <si>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</si>
  <si>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</si>
  <si>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</si>
  <si>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</si>
  <si>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</si>
  <si>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</si>
  <si>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</si>
  <si>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</si>
  <si>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</si>
  <si>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</si>
  <si>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</si>
  <si>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</si>
  <si>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</si>
  <si>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</si>
  <si>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</si>
  <si>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</si>
  <si>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</si>
  <si>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</si>
  <si>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</si>
  <si>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</si>
  <si>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</si>
  <si>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</si>
  <si>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</si>
  <si>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</si>
  <si>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</si>
  <si>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</si>
  <si>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</si>
  <si>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</si>
  <si>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</si>
  <si>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</si>
  <si>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</si>
  <si>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</si>
  <si>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</si>
  <si>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</si>
  <si>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</si>
  <si>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</si>
  <si>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</si>
  <si>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</si>
  <si>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</si>
  <si>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</si>
  <si>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</si>
  <si>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</si>
  <si>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</si>
  <si>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</si>
  <si>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</si>
  <si>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</si>
  <si>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</si>
  <si>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</si>
  <si>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</si>
  <si>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</si>
  <si>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</si>
  <si>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</si>
  <si>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</si>
  <si>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</si>
  <si>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</si>
  <si>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</si>
  <si>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</si>
  <si>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</si>
  <si>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</si>
  <si>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</si>
  <si>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</si>
  <si>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</si>
  <si>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</si>
  <si>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</si>
  <si>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</si>
  <si>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</si>
  <si>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</si>
  <si>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</si>
  <si>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</si>
  <si>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</si>
  <si>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</si>
  <si>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</si>
  <si>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</si>
  <si>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</si>
  <si>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</si>
  <si>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</si>
  <si>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</si>
  <si>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</si>
  <si>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</si>
  <si>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</si>
  <si>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</si>
  <si>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</si>
  <si>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</si>
  <si>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</si>
  <si>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</si>
  <si>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</si>
  <si>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</si>
  <si>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</si>
  <si>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</si>
  <si>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</si>
  <si>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</si>
  <si>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</si>
  <si>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</si>
  <si>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</si>
  <si>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</si>
  <si>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</si>
  <si>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</si>
  <si>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</si>
  <si>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</si>
  <si>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</si>
  <si>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</si>
  <si>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</si>
  <si>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</si>
  <si>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</si>
  <si>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</si>
  <si>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</si>
  <si>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</si>
  <si>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</si>
  <si>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</si>
  <si>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</si>
  <si>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</si>
  <si>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</si>
  <si>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</si>
  <si>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</si>
  <si>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</si>
  <si>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</si>
  <si>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</si>
  <si>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</si>
  <si>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</si>
  <si>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</si>
  <si>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</si>
  <si>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</si>
  <si>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</si>
  <si>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</si>
  <si>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</si>
  <si>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</si>
  <si>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</si>
  <si>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</si>
  <si>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</si>
  <si>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</si>
  <si>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</si>
  <si>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</si>
  <si>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</si>
  <si>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</si>
  <si>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</si>
  <si>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</si>
  <si>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</si>
  <si>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</si>
  <si>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</si>
  <si>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</si>
  <si>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</si>
  <si>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</si>
  <si>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</si>
  <si>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</si>
  <si>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</si>
  <si>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</si>
  <si>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</si>
  <si>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</si>
  <si>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</si>
  <si>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</si>
  <si>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</si>
  <si>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</si>
  <si>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</si>
  <si>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</si>
  <si>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</si>
  <si>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</si>
  <si>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</si>
  <si>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</si>
  <si>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</si>
  <si>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</si>
  <si>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</si>
  <si>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</si>
  <si>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</si>
  <si>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</si>
  <si>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</si>
  <si>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</si>
  <si>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</si>
  <si>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</si>
  <si>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</si>
  <si>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</si>
  <si>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</si>
  <si>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</si>
  <si>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</si>
  <si>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</si>
  <si>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</si>
  <si>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</si>
  <si>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</si>
  <si>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</si>
  <si>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</si>
  <si>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</si>
  <si>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</si>
  <si>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</si>
  <si>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</si>
  <si>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</si>
  <si>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</si>
  <si>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</si>
  <si>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</si>
  <si>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</si>
  <si>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</si>
  <si>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</si>
  <si>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</si>
  <si>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</si>
  <si>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</si>
  <si>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</si>
  <si>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</si>
  <si>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</si>
  <si>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</si>
  <si>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</si>
  <si>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</si>
  <si>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</si>
  <si>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</si>
  <si>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</si>
  <si>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</si>
  <si>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</si>
  <si>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</si>
  <si>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</si>
  <si>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</si>
  <si>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</si>
  <si>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</si>
  <si>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</si>
  <si>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</si>
  <si>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</si>
  <si>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</si>
  <si>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</si>
  <si>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</si>
  <si>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</si>
  <si>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</si>
  <si>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</si>
  <si>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</si>
  <si>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</si>
  <si>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</si>
  <si>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</si>
  <si>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</si>
  <si>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</si>
  <si>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</si>
  <si>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</si>
  <si>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</si>
  <si>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</si>
  <si>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</si>
  <si>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</si>
  <si>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</si>
  <si>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</si>
  <si>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</si>
  <si>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</si>
  <si>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</si>
  <si>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</si>
  <si>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</si>
  <si>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</si>
  <si>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</si>
  <si>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</si>
  <si>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</si>
  <si>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</si>
  <si>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</si>
  <si>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</si>
  <si>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</si>
  <si>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</si>
  <si>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</si>
  <si>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</si>
  <si>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</si>
  <si>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</si>
  <si>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</si>
  <si>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</si>
  <si>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</si>
  <si>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</si>
  <si>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</si>
  <si>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</si>
  <si>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</si>
  <si>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</si>
  <si>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</si>
  <si>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</si>
  <si>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</si>
  <si>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</si>
  <si>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</si>
  <si>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</si>
  <si>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</si>
  <si>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</si>
  <si>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</si>
  <si>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</si>
  <si>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</si>
  <si>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</si>
  <si>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</si>
  <si>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</si>
  <si>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</si>
  <si>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</si>
  <si>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</si>
  <si>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</si>
  <si>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</si>
  <si>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</si>
  <si>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</si>
  <si>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</si>
  <si>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</si>
  <si>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</si>
  <si>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</si>
  <si>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</si>
  <si>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</si>
  <si>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</si>
  <si>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</si>
  <si>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</si>
  <si>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</si>
  <si>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</si>
  <si>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</si>
  <si>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</si>
  <si>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</si>
  <si>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</si>
  <si>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</si>
  <si>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</si>
  <si>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</si>
  <si>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</si>
  <si>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</si>
  <si>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</si>
  <si>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</si>
  <si>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</si>
  <si>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</si>
  <si>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</si>
  <si>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</si>
  <si>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</si>
  <si>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</si>
  <si>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</si>
  <si>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</si>
  <si>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</si>
  <si>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</si>
  <si>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</si>
  <si>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</si>
  <si>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</si>
  <si>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</si>
  <si>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</si>
  <si>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</si>
  <si>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</si>
  <si>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</si>
  <si>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</si>
  <si>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</si>
  <si>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</si>
  <si>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</si>
  <si>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</si>
  <si>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</si>
  <si>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</si>
  <si>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</si>
  <si>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</si>
  <si>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</si>
  <si>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</si>
  <si>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</si>
  <si>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</si>
  <si>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</si>
  <si>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</si>
  <si>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</si>
  <si>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</si>
  <si>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</si>
  <si>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</si>
  <si>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</si>
  <si>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</si>
  <si>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</si>
  <si>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</si>
  <si>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</si>
  <si>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</si>
  <si>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</si>
  <si>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</si>
  <si>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</si>
  <si>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</si>
  <si>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</si>
  <si>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</si>
  <si>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</si>
  <si>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</si>
  <si>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</si>
  <si>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</si>
  <si>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</si>
  <si>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</si>
  <si>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</si>
  <si>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</si>
  <si>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</si>
  <si>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</si>
  <si>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</si>
  <si>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</si>
  <si>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</si>
  <si>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</si>
  <si>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</si>
  <si>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</si>
  <si>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</si>
  <si>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</si>
  <si>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</si>
  <si>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</si>
  <si>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</si>
  <si>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</si>
  <si>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</si>
  <si>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</si>
  <si>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</si>
  <si>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</si>
  <si>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</si>
  <si>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</si>
  <si>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</si>
  <si>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</si>
  <si>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</si>
  <si>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</si>
  <si>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</si>
  <si>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</si>
  <si>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</si>
  <si>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</si>
  <si>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</si>
  <si>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</si>
  <si>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</si>
  <si>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</si>
  <si>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</si>
  <si>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</si>
  <si>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</si>
  <si>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</si>
  <si>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</si>
  <si>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</si>
  <si>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</si>
  <si>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</si>
  <si>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</si>
  <si>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</si>
  <si>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</si>
  <si>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</si>
  <si>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</si>
  <si>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</si>
  <si>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</si>
  <si>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</si>
  <si>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</si>
  <si>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</si>
  <si>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</si>
  <si>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</si>
  <si>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</si>
  <si>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</si>
  <si>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</si>
  <si>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</si>
  <si>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</si>
  <si>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</si>
  <si>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</si>
  <si>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</si>
  <si>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</si>
  <si>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</si>
  <si>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</si>
  <si>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</si>
  <si>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</si>
  <si>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</si>
  <si>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</si>
  <si>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</si>
  <si>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</si>
  <si>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</si>
  <si>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</si>
  <si>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</si>
  <si>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</si>
  <si>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</si>
  <si>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</si>
  <si>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</si>
  <si>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</si>
  <si>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</si>
  <si>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</si>
  <si>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</si>
  <si>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</si>
  <si>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</si>
  <si>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</si>
  <si>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</si>
  <si>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</si>
  <si>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</si>
  <si>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</si>
  <si>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</si>
  <si>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</si>
  <si>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</si>
  <si>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</si>
  <si>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</si>
  <si>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</si>
  <si>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</si>
  <si>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</si>
  <si>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</si>
  <si>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</si>
  <si>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</si>
  <si>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</si>
  <si>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</si>
  <si>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</si>
  <si>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</si>
  <si>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</si>
  <si>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</si>
  <si>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</si>
  <si>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</si>
  <si>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</si>
  <si>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</si>
  <si>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</si>
  <si>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</si>
  <si>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</si>
  <si>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</si>
  <si>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</si>
  <si>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</si>
  <si>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</si>
  <si>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</si>
  <si>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</si>
  <si>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</si>
  <si>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</si>
  <si>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</si>
  <si>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</si>
  <si>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</si>
  <si>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</si>
  <si>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</si>
  <si>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</si>
  <si>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</si>
  <si>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</si>
  <si>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</si>
  <si>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</si>
  <si>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</si>
  <si>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</si>
  <si>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</si>
  <si>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</si>
  <si>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</si>
  <si>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</si>
  <si>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</si>
  <si>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</si>
  <si>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</si>
  <si>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</si>
  <si>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</si>
  <si>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</si>
  <si>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</si>
  <si>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</si>
  <si>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</si>
  <si>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</si>
  <si>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</si>
  <si>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</si>
  <si>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</si>
  <si>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</si>
  <si>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</si>
  <si>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</si>
  <si>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</si>
  <si>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</si>
  <si>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</si>
  <si>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</si>
  <si>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</si>
  <si>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</si>
  <si>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</si>
  <si>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</si>
  <si>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</si>
  <si>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</si>
  <si>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</si>
  <si>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</si>
  <si>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</si>
  <si>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</si>
  <si>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</si>
  <si>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</si>
  <si>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</si>
  <si>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</si>
  <si>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</si>
  <si>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</si>
  <si>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</si>
  <si>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</si>
  <si>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</si>
  <si>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</si>
  <si>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</si>
  <si>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</si>
  <si>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</si>
  <si>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</si>
  <si>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</si>
  <si>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</si>
  <si>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</si>
  <si>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</si>
  <si>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</si>
  <si>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</si>
  <si>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</si>
  <si>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</si>
  <si>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</si>
  <si>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</si>
  <si>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</si>
  <si>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</si>
  <si>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</si>
  <si>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</si>
  <si>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</si>
  <si>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</si>
  <si>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</si>
  <si>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</si>
  <si>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</si>
  <si>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</si>
  <si>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</si>
  <si>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</si>
  <si>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</si>
  <si>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</si>
  <si>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</si>
  <si>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</si>
  <si>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</si>
  <si>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</si>
  <si>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</si>
  <si>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</si>
  <si>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</si>
  <si>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</si>
  <si>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</si>
  <si>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</si>
  <si>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</si>
  <si>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</si>
  <si>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</si>
  <si>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</si>
  <si>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</si>
  <si>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</si>
  <si>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</si>
  <si>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</si>
  <si>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</si>
  <si>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</si>
  <si>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</si>
  <si>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</si>
  <si>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</si>
  <si>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</si>
  <si>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</si>
  <si>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</si>
  <si>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</si>
  <si>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</si>
  <si>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</si>
  <si>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</si>
  <si>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</si>
  <si>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</si>
  <si>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</si>
  <si>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</si>
  <si>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</si>
  <si>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</si>
  <si>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</si>
  <si>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</si>
  <si>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</si>
  <si>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</si>
  <si>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</si>
  <si>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</si>
  <si>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</si>
  <si>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</si>
  <si>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</si>
  <si>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</si>
  <si>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</si>
  <si>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</si>
  <si>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</si>
  <si>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</si>
  <si>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</si>
  <si>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</si>
  <si>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</si>
  <si>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</si>
  <si>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</si>
  <si>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</si>
  <si>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</si>
  <si>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</si>
  <si>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</si>
  <si>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</si>
  <si>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</si>
  <si>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</si>
  <si>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</si>
  <si>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</si>
  <si>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</si>
  <si>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</si>
  <si>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</si>
  <si>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</si>
  <si>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</si>
  <si>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</si>
  <si>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</si>
  <si>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</si>
  <si>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</si>
  <si>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</si>
  <si>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</si>
  <si>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</si>
  <si>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</si>
  <si>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</si>
  <si>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</si>
  <si>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</si>
  <si>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</si>
  <si>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</si>
  <si>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</si>
  <si>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</si>
  <si>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</si>
  <si>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</si>
  <si>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</si>
  <si>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</si>
  <si>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</si>
  <si>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</si>
  <si>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</si>
  <si>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</si>
  <si>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</si>
  <si>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</si>
  <si>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</si>
  <si>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</si>
  <si>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</si>
  <si>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</si>
  <si>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</si>
  <si>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</si>
  <si>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</si>
  <si>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</si>
  <si>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</si>
  <si>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</si>
  <si>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</si>
  <si>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</si>
  <si>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</si>
  <si>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</si>
  <si>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</si>
  <si>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</si>
  <si>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</si>
  <si>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</si>
  <si>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</si>
  <si>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</si>
  <si>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</si>
  <si>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</si>
  <si>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</si>
  <si>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</si>
  <si>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</si>
  <si>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</si>
  <si>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</si>
  <si>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</si>
  <si>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</si>
  <si>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</si>
  <si>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</si>
  <si>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</si>
  <si>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</si>
  <si>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</si>
  <si>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</si>
  <si>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</si>
  <si>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</si>
  <si>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</si>
  <si>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</si>
  <si>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</si>
  <si>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</si>
  <si>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</si>
  <si>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</si>
  <si>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</si>
  <si>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</si>
  <si>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</si>
  <si>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</si>
  <si>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</si>
  <si>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</si>
  <si>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</si>
  <si>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</si>
  <si>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</si>
  <si>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</si>
  <si>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</si>
  <si>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</si>
  <si>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</si>
  <si>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</si>
  <si>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</si>
  <si>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</si>
  <si>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</si>
  <si>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</si>
  <si>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</si>
  <si>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</si>
  <si>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</si>
  <si>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</si>
  <si>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</si>
  <si>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</si>
  <si>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</si>
  <si>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</si>
  <si>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</si>
  <si>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</si>
  <si>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</si>
  <si>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</si>
  <si>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</si>
  <si>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</si>
  <si>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</si>
  <si>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</si>
  <si>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</si>
  <si>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</si>
  <si>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</si>
  <si>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</si>
  <si>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</si>
  <si>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</si>
  <si>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</si>
  <si>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</si>
  <si>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</si>
  <si>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</si>
  <si>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</si>
  <si>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</si>
  <si>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</si>
  <si>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</si>
  <si>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</si>
  <si>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</si>
  <si>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</si>
  <si>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</si>
  <si>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</si>
  <si>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</si>
  <si>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</si>
  <si>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</si>
  <si>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</si>
  <si>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</si>
  <si>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</si>
  <si>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</si>
  <si>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</si>
  <si>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</si>
  <si>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</si>
  <si>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</si>
  <si>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</si>
  <si>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</si>
  <si>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</si>
  <si>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</si>
  <si>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</si>
  <si>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</si>
  <si>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</si>
  <si>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</si>
  <si>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</si>
  <si>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</si>
  <si>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</si>
  <si>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</si>
  <si>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</si>
  <si>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</si>
  <si>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</si>
  <si>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</si>
  <si>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</si>
  <si>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</si>
  <si>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</si>
  <si>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</si>
  <si>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</si>
  <si>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</si>
  <si>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</si>
  <si>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</si>
  <si>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</si>
  <si>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</si>
  <si>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</si>
  <si>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</si>
  <si>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</si>
  <si>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</si>
  <si>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</si>
  <si>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</si>
  <si>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</si>
  <si>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</si>
  <si>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</si>
  <si>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</si>
  <si>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</si>
  <si>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</si>
  <si>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</si>
  <si>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</si>
  <si>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</si>
  <si>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</si>
  <si>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</si>
  <si>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</si>
  <si>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</si>
  <si>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</si>
  <si>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</si>
  <si>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</si>
  <si>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</si>
  <si>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</si>
  <si>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</si>
  <si>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</si>
  <si>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</si>
  <si>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</si>
  <si>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</si>
  <si>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</si>
  <si>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</si>
  <si>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</si>
  <si>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</si>
  <si>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</si>
  <si>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</si>
  <si>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</si>
  <si>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</si>
  <si>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</si>
  <si>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</si>
  <si>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</si>
  <si>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</si>
  <si>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</si>
  <si>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</si>
  <si>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</si>
  <si>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</si>
  <si>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</si>
  <si>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</si>
  <si>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</si>
  <si>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</si>
  <si>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</si>
  <si>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</si>
  <si>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</si>
  <si>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</si>
  <si>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</si>
  <si>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</si>
  <si>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</si>
  <si>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</si>
  <si>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</si>
  <si>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</si>
  <si>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</si>
  <si>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</si>
  <si>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</si>
  <si>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</si>
  <si>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</si>
  <si>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</si>
  <si>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</si>
  <si>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</si>
  <si>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</si>
  <si>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</si>
  <si>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</si>
  <si>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</si>
  <si>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</si>
  <si>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</si>
  <si>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</si>
  <si>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</si>
  <si>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</si>
  <si>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</si>
  <si>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</si>
  <si>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</si>
  <si>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</si>
  <si>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</si>
  <si>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</si>
  <si>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</si>
  <si>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</si>
  <si>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</si>
  <si>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</si>
  <si>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</si>
  <si>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</si>
  <si>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</si>
  <si>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</si>
  <si>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</si>
  <si>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</si>
  <si>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</si>
  <si>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</si>
  <si>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</si>
  <si>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</si>
  <si>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</si>
  <si>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</si>
  <si>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</si>
  <si>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</si>
  <si>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</si>
  <si>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</si>
  <si>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</si>
  <si>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</si>
  <si>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</si>
  <si>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</si>
  <si>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</si>
  <si>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</si>
  <si>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</si>
  <si>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</si>
  <si>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</si>
  <si>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</si>
  <si>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</si>
  <si>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</si>
  <si>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</si>
  <si>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</si>
  <si>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</si>
  <si>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</si>
  <si>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</si>
  <si>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</si>
  <si>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</si>
  <si>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</si>
  <si>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</si>
  <si>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</si>
  <si>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</si>
  <si>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</si>
  <si>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</si>
  <si>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</si>
  <si>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</si>
  <si>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</si>
  <si>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</si>
  <si>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</si>
  <si>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</si>
  <si>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</si>
  <si>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</si>
  <si>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</si>
  <si>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</si>
  <si>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</si>
  <si>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</si>
  <si>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</si>
  <si>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</si>
  <si>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</si>
  <si>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</si>
  <si>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</si>
  <si>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</si>
  <si>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</si>
  <si>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</si>
  <si>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</si>
  <si>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</si>
  <si>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</si>
  <si>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</si>
  <si>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</si>
  <si>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</si>
  <si>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</si>
  <si>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</si>
  <si>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</si>
  <si>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</si>
  <si>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</si>
  <si>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</si>
  <si>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</si>
  <si>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</si>
  <si>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</si>
  <si>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</si>
  <si>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</si>
  <si>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</si>
  <si>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</si>
  <si>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</si>
  <si>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</si>
  <si>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</si>
  <si>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</si>
  <si>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</si>
  <si>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</si>
  <si>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</si>
  <si>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</si>
  <si>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</si>
  <si>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</si>
  <si>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</si>
  <si>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</si>
  <si>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</si>
  <si>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</si>
  <si>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</si>
  <si>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</si>
  <si>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</si>
  <si>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</si>
  <si>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</si>
  <si>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</si>
  <si>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</si>
  <si>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</si>
  <si>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</si>
  <si>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</si>
  <si>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</si>
  <si>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</si>
  <si>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</si>
  <si>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</si>
  <si>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</si>
  <si>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</si>
  <si>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</si>
  <si>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</si>
  <si>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</si>
  <si>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</si>
  <si>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</si>
  <si>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</si>
  <si>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</si>
  <si>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</si>
  <si>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</si>
  <si>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</si>
  <si>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</si>
  <si>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</si>
  <si>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</si>
  <si>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</si>
  <si>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</si>
  <si>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</si>
  <si>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</si>
  <si>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</si>
  <si>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</si>
  <si>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</si>
  <si>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</si>
  <si>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</si>
  <si>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</si>
  <si>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</si>
  <si>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</si>
  <si>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</si>
  <si>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</si>
  <si>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</si>
  <si>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</si>
  <si>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</si>
  <si>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</si>
  <si>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</si>
  <si>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</si>
  <si>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</si>
  <si>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</si>
  <si>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</si>
  <si>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</si>
  <si>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</si>
  <si>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</si>
  <si>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</si>
  <si>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</si>
  <si>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</si>
  <si>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</si>
  <si>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</si>
  <si>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</si>
  <si>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</si>
  <si>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</si>
  <si>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</si>
  <si>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</si>
  <si>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</si>
  <si>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</si>
  <si>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</si>
  <si>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</si>
  <si>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</si>
  <si>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</si>
  <si>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</si>
  <si>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</si>
  <si>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</si>
  <si>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</si>
  <si>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</si>
  <si>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</si>
  <si>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</si>
  <si>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</si>
  <si>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</si>
  <si>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</si>
  <si>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</si>
  <si>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</si>
  <si>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</si>
  <si>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</si>
  <si>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</si>
  <si>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</si>
  <si>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</si>
  <si>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</si>
  <si>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</si>
  <si>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</si>
  <si>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</si>
  <si>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</si>
  <si>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</si>
  <si>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</si>
  <si>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</si>
  <si>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</si>
  <si>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</si>
  <si>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</si>
  <si>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</si>
  <si>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</si>
  <si>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</si>
  <si>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</si>
  <si>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</si>
  <si>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</si>
  <si>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</si>
  <si>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</si>
  <si>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</si>
  <si>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</si>
  <si>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</si>
  <si>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</si>
  <si>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</si>
  <si>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</si>
  <si>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</si>
  <si>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</si>
  <si>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</si>
  <si>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</si>
  <si>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</si>
  <si>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</si>
  <si>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</si>
  <si>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</si>
  <si>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</si>
  <si>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</si>
  <si>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</si>
  <si>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</si>
  <si>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</si>
  <si>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</si>
  <si>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</si>
  <si>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</si>
  <si>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</si>
  <si>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</si>
  <si>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</si>
  <si>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</si>
  <si>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</si>
  <si>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</si>
  <si>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</si>
  <si>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</si>
  <si>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</si>
  <si>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</si>
  <si>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</si>
  <si>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</si>
  <si>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</si>
  <si>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</si>
  <si>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</si>
  <si>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</si>
  <si>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</si>
  <si>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</si>
  <si>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</si>
  <si>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</si>
  <si>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</si>
  <si>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</si>
  <si>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</si>
  <si>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</si>
  <si>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</si>
  <si>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</si>
  <si>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</si>
  <si>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</si>
  <si>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</si>
  <si>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</si>
  <si>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</si>
  <si>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</si>
  <si>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</si>
  <si>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</si>
  <si>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</si>
  <si>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</si>
  <si>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</si>
  <si>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</si>
  <si>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</si>
  <si>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</si>
  <si>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</si>
  <si>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</si>
  <si>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</si>
  <si>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</si>
  <si>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</si>
  <si>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</si>
  <si>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</si>
  <si>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</si>
  <si>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</si>
  <si>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</si>
  <si>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</si>
  <si>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</si>
  <si>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</si>
  <si>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</si>
  <si>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</si>
  <si>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</si>
  <si>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</si>
  <si>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</si>
  <si>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</si>
  <si>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</si>
  <si>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</si>
  <si>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</si>
  <si>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</si>
  <si>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</si>
  <si>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</si>
  <si>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</si>
  <si>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</si>
  <si>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</si>
  <si>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</si>
  <si>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</si>
  <si>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</si>
  <si>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</si>
  <si>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</si>
  <si>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</si>
  <si>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</si>
  <si>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</si>
  <si>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</si>
  <si>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</si>
  <si>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</si>
  <si>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</si>
  <si>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</si>
  <si>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</si>
  <si>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</si>
  <si>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</si>
  <si>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</si>
  <si>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</si>
  <si>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</si>
  <si>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</si>
  <si>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</si>
  <si>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</si>
  <si>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</si>
  <si>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</si>
  <si>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</si>
  <si>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</si>
  <si>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</si>
  <si>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</si>
  <si>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</si>
  <si>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</si>
  <si>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</si>
  <si>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</si>
  <si>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</si>
  <si>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</si>
  <si>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</si>
  <si>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</si>
  <si>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</si>
  <si>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</si>
  <si>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</si>
  <si>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</si>
  <si>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</si>
  <si>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</si>
  <si>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</si>
  <si>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</si>
  <si>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</si>
  <si>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</si>
  <si>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</si>
  <si>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</si>
  <si>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</si>
  <si>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</si>
  <si>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</si>
  <si>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</si>
  <si>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</si>
  <si>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</si>
  <si>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</si>
  <si>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</si>
  <si>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</si>
  <si>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</si>
  <si>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</si>
  <si>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</si>
  <si>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</si>
  <si>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</si>
  <si>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</si>
  <si>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</si>
  <si>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</si>
  <si>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</si>
  <si>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</si>
  <si>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</si>
  <si>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</si>
  <si>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</si>
  <si>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</si>
  <si>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</si>
  <si>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</si>
  <si>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</si>
  <si>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</si>
  <si>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</si>
  <si>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</si>
  <si>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</si>
  <si>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</si>
  <si>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</si>
  <si>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</si>
  <si>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</si>
  <si>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</si>
  <si>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</si>
  <si>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</si>
  <si>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</si>
  <si>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</si>
  <si>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</si>
  <si>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</si>
  <si>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</si>
  <si>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</si>
  <si>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</si>
  <si>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</si>
  <si>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</si>
  <si>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</si>
  <si>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</si>
  <si>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</si>
  <si>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</si>
  <si>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</si>
  <si>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</si>
  <si>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</si>
  <si>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</si>
  <si>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</si>
  <si>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</si>
  <si>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</si>
  <si>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</si>
  <si>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</si>
  <si>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</si>
  <si>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</si>
  <si>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</si>
  <si>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</si>
  <si>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</si>
  <si>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</si>
  <si>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</si>
  <si>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</si>
  <si>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</si>
  <si>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</si>
  <si>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</si>
  <si>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</si>
  <si>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</si>
  <si>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</si>
  <si>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</si>
  <si>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</si>
  <si>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</si>
  <si>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</si>
  <si>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</si>
  <si>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</si>
  <si>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</si>
  <si>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</si>
  <si>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</si>
  <si>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</si>
  <si>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</si>
  <si>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</si>
  <si>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</si>
  <si>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</si>
  <si>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</si>
  <si>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</si>
  <si>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</si>
  <si>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</si>
  <si>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</si>
  <si>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</si>
  <si>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</si>
  <si>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</si>
  <si>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</si>
  <si>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</si>
  <si>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</si>
  <si>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</si>
  <si>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</si>
  <si>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</si>
  <si>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</si>
  <si>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</si>
  <si>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</si>
  <si>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</si>
  <si>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</si>
  <si>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</si>
  <si>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</si>
  <si>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</si>
  <si>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</si>
  <si>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</si>
  <si>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</si>
  <si>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</si>
  <si>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</si>
  <si>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</si>
  <si>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</si>
  <si>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</si>
  <si>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</si>
  <si>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</si>
  <si>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</si>
  <si>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</si>
  <si>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</si>
  <si>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</si>
  <si>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</si>
  <si>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</si>
  <si>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</si>
  <si>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</si>
  <si>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</si>
  <si>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</si>
  <si>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</si>
  <si>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</si>
  <si>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</si>
  <si>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</si>
  <si>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</si>
  <si>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</si>
  <si>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</si>
  <si>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</si>
  <si>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</si>
  <si>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</si>
  <si>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</si>
  <si>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</si>
  <si>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</si>
  <si>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</si>
  <si>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</si>
  <si>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</si>
  <si>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PCM-20251207-00000141</t>
  </si>
  <si>
    <t xml:space="preserve">Site has Access issue at night inside Desert Area </t>
  </si>
  <si>
    <t>PCM-20251207-00000175</t>
  </si>
  <si>
    <t>ETA 35 min</t>
  </si>
  <si>
    <t>PCM-20251207-00000157</t>
  </si>
  <si>
    <t>ETA 15 min</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</si>
  <si>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</si>
  <si>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</si>
  <si>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</si>
  <si>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</si>
  <si>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</si>
  <si>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</si>
  <si>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</si>
  <si>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</si>
  <si>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</si>
  <si>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</si>
  <si>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</si>
  <si>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</si>
  <si>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</si>
  <si>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</si>
  <si>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</si>
  <si>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</si>
  <si>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PCM-20251207-00000187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</si>
</sst>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7" totalsRowShown="0" headerRowDxfId="62" dataDxfId="61" headerRowBorderDxfId="59" tableBorderDxfId="60">
  <autoFilter ref="A1:L9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J8" sqref="J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335.17796261574404</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45998.12638854167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45998.12638854167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45998.12638854167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45998.12638854167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45998.12638854167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45998.12638854167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45998.12638854167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45998.12638854167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45998.12638854167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45998.12638854167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45998.12638854167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45998.12638854167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45998.12638854167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45998.12638854167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45998.12638854167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45998.12638854167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45998.12638854167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45998.12638854167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45998.12638854167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45998.12638854167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45998.12638854167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45998.12638854167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45998.12638854167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45998.12638854167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45998.12638854167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45998.12638854167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45998.12638854167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45998.12638854167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45998.12638854167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45998.12638854167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45998.12638854167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45998.12638854167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45998.12638854167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45998.12638854167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45998.12638854167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45998.12638854167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45998.12638854167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45998.12638854167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45998.12638854167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45998.12638854167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45998.12638854167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45998.12638854167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45998.12638854167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45998.12638854167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45998.12638854167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45998.12638854167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45998.12638854167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45998.12638854167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45998.12638854167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45998.12638854167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45998.12638854167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45998.12638854167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45998.12638854167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45998.12638854167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45998.12638854167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45998.12638854167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45998.12638854167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45998.12638854167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45998.12638854167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45998.12638854167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45998.12638854167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45998.12638854167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45998.12638854167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45998.12638854167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45998.12638854167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45998.12638854167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45998.12638854167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45998.12638854167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45998.12638854167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45998.12638854167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45998.12638854167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45998.12638854167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45998.12638854167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45998.12638854167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45998.12638854167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45998.12638854167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45998.12638854167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45998.12638854167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45998.12638854167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45998.12638854167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45998.12638854167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45998.12638854167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45998.12638854167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45998.12638854167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45998.12638854167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45998.12638854167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45998.12638854167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45998.12638854167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45998.12638854167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45998.12638854167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45998.12638854167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45998.12638854167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45998.12638854167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45998.12638854167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45998.12638854167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45998.12638854167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45998.12638854167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45998.12638854167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45998.12638854167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45998.12638854167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45998.12638854167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45998.12638854167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45998.12638854167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45998.12638854167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45998.12638854167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45998.12638854167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45998.12638854167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45998.12638854167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45998.12638854167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45998.12638854167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45998.12638854167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45998.12638854167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45998.12638854167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45998.12638854167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45998.12638854167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45998.12638854167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45998.12638854167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45998.12638854167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45998.12638854167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45998.12638854167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45998.12638854167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45998.12638854167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45998.12638854167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45998.12638854167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45998.12638854167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45998.12638854167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45998.12638854167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45998.12638854167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45998.12638854167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45998.12638854167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45998.12638854167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45998.12638854167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45998.12638854167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45998.12638854167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45998.12638854167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45998.12638854167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45998.12638854167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45998.12638854167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45998.12638854167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45998.12638854167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45998.12638854167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45998.12638854167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45998.12638854167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45998.12638854167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45998.12638854167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45998.12638854167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45998.12638854167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45998.12638854167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45998.12638854167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45998.12638854167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45998.12638854167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45998.12638854167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45998.12638854167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45998.12638854167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45998.12638854167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45998.12638854167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45998.12638854167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45998.12638854167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45998.12638854167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45998.12638854167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45998.12638854167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45998.12638854167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45998.12638854167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45998.12638854167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45998.12638854167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45998.12638854167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45998.12638854167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45998.12638854167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45998.12638854167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45998.12638854167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45998.12638854167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45998.12638854167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45998.12638854167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45998.12638854167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45998.12638854167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45998.12638854167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45998.12638854167</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45998.12638854167</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45998.12638854167</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45998.12638854167</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45998.12638854167</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45998.12638854167</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45998.12638854167</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45998.12638854167</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45998.12638854167</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45998.12638854167</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1944F02C-9E92-418D-874D-63E81AE57CCD}"/>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tabSelected="1" workbookViewId="0">
      <selection activeCell="J7" sqref="J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173.1265505787087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13.738969560188707</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0.77100659722782439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58" t="s">
        <v>22584</v>
      </c>
      <c r="E6" s="18" t="s">
        <v>39117</v>
      </c>
      <c r="F6" s="97">
        <v>45998.094317129631</v>
      </c>
      <c r="G6" s="98">
        <f ca="1">IFERROR(NOW()-F6,"-")</f>
        <v>3.2071412038931157E-2</v>
      </c>
      <c r="H6" s="97">
        <v>45998.089178240742</v>
      </c>
      <c r="I6" s="18" t="str">
        <f>IFERROR(VLOOKUP(D6,DB!A:F,6,0),"")</f>
        <v>Power cube</v>
      </c>
      <c r="J6" s="18" t="str">
        <f>IFERROR(VLOOKUP(D6,DB!A:G,7,0),"")</f>
        <v>In progress+No BB Design</v>
      </c>
      <c r="K6" s="19" t="s">
        <v>39120</v>
      </c>
      <c r="L6" s="18" t="str">
        <f>IFERROR(VLOOKUP(D6,DB!A:I,9,0),"")</f>
        <v>Latis</v>
      </c>
    </row>
    <row r="7" spans="1:12" ht="31.5" customHeight="1">
      <c r="A7" s="96"/>
      <c r="B7" s="18" t="str">
        <f>IFERROR(VLOOKUP(D7,DB!A:K,11,0),"")</f>
        <v>R2</v>
      </c>
      <c r="C7" s="18"/>
      <c r="D7" s="58" t="s">
        <v>21822</v>
      </c>
      <c r="E7" s="18"/>
      <c r="F7" s="97"/>
      <c r="G7" s="98">
        <f ca="1">IFERROR(NOW()-F7,"-")</f>
        <v>45998.12638854167</v>
      </c>
      <c r="H7" s="97"/>
      <c r="I7" s="18" t="str">
        <f>IFERROR(VLOOKUP(D7,DB!A:F,6,0),"")</f>
        <v>SCECO</v>
      </c>
      <c r="J7" s="18" t="str">
        <f>IFERROR(VLOOKUP(D7,DB!A:G,7,0),"")</f>
        <v>Dead</v>
      </c>
      <c r="K7" s="19"/>
      <c r="L7" s="18" t="str">
        <f>IFERROR(VLOOKUP(D7,DB!A:I,9,0),"")</f>
        <v>Latis</v>
      </c>
    </row>
    <row r="8" spans="1:12" ht="31.5" customHeight="1">
      <c r="A8" s="96"/>
      <c r="B8" s="18" t="str">
        <f>IFERROR(VLOOKUP(D8,DB!A:K,11,0),"")</f>
        <v/>
      </c>
      <c r="C8" s="18"/>
      <c r="D8" s="82"/>
      <c r="E8" s="18"/>
      <c r="F8" s="97"/>
      <c r="G8" s="98">
        <f ca="1">IFERROR(NOW()-F8,"-")</f>
        <v>45998.12638854167</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45998.12638854167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45998.12638854167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45998.12638854167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45998.12638854167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45998.12638854167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45998.12638854167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45998.12638854167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45998.12638854167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45998.12638854167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45998.12638854167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45998.12638854167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45998.12638854167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45998.12638854167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45998.12638854167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45998.12638854167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45998.12638854167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45998.12638854167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45998.12638854167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45998.12638854167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45998.12638854167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45998.12638854167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45998.12638854167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45998.12638854167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45998.12638854167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45998.12638854167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45998.12638854167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45998.12638854167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45998.12638854167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45998.12638854167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45998.12638854167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45998.12638854167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45998.12638854167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45998.12638854167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45998.12638854167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45998.12638854167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45998.12638854167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45998.12638854167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45998.12638854167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45998.12638854167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45998.12638854167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45998.12638854167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45998.12638854167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45998.12638854167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45998.12638854167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45998.12638854167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45998.12638854167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45998.12638854167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45998.12638854167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45998.12638854167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45998.12638854167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45998.12638854167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45998.12638854167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45998.12638854167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45998.12638854167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45998.12638854167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45998.12638854167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45998.12638854167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45998.12638854167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45998.12638854167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45998.12638854167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45998.12638854167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45998.12638854167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45998.12638854167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45998.12638854167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45998.12638854167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45998.12638854167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45998.12638854167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45998.12638854167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45998.12638854167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45998.12638854167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45998.12638854167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45998.12638854167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45998.12638854167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45998.12638854167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45998.12638854167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45998.12638854167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45998.12638854167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45998.12638854167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45998.12638854167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45998.12638854167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45998.12638854167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45998.12638854167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45998.12638854167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45998.12638854167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45998.12638854167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45998.12638854167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45998.12638854167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45998.12638854167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45998.12638854167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45998.12638854167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45998.12638854167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45998.12638854167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45998.12638854167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45998.12638854167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45998.12638854167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45998.12638854167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45998.12638854167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45998.12638854167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45998.12638854167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45998.12638854167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45998.12638854167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45998.12638854167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45998.12638854167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45998.12638854167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45998.12638854167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45998.12638854167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45998.12638854167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45998.12638854167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45998.12638854167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45998.12638854167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45998.12638854167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45998.12638854167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45998.12638854167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45998.12638854167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45998.12638854167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45998.12638854167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45998.12638854167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45998.12638854167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45998.12638854167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45998.12638854167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45998.12638854167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45998.12638854167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45998.12638854167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45998.12638854167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45998.12638854167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45998.12638854167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45998.12638854167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45998.12638854167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45998.12638854167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45998.12638854167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45998.12638854167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45998.12638854167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45998.12638854167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45998.12638854167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45998.12638854167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45998.12638854167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45998.12638854167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45998.12638854167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45998.12638854167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45998.12638854167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45998.12638854167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45998.12638854167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45998.12638854167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45998.12638854167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45998.12638854167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45998.12638854167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45998.12638854167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45998.12638854167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45998.12638854167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45998.12638854167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45998.12638854167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45998.12638854167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45998.12638854167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45998.12638854167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45998.12638854167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45998.12638854167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45998.12638854167</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45998.12638854167</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45998.12638854167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45998.12638854167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45998.12638854167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45998.12638854167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45998.12638854167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45998.12638854167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45998.12638854167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45998.12638854167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45998.12638854167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45998.12638854167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45998.12638854167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45998.12638854167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45998.12638854167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45998.12638854167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45998.12638854167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45998.12638854167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45998.12638854167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45998.12638854167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45998.12638854167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45998.12638854167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45998.12638854167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45998.12638854167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45998.12638854167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45998.12638854167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45998.12638854167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45998.12638854167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45998.12638854167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45998.12638854167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45998.12638854167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45998.12638854167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45998.12638854167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45998.12638854167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45998.12638854167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45998.12638854167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45998.12638854167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45998.12638854167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45998.12638854167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45998.12638854167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45998.12638854167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45998.12638854167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45998.12638854167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45998.12638854167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45998.12638854167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45998.12638854167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45998.12638854167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45998.12638854167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45998.12638854167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45998.12638854167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45998.12638854167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45998.12638854167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45998.12638854167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45998.12638854167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45998.12638854167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45998.12638854167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45998.12638854167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45998.12638854167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45998.12638854167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45998.12638854167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45998.12638854167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45998.12638854167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45998.12638854167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45998.12638854167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45998.12638854167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45998.12638854167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45998.12638854167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45998.12638854167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45998.12638854167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45998.12638854167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45998.12638854167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45998.12638854167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45998.12638854167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45998.12638854167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45998.12638854167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45998.12638854167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45998.12638854167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45998.12638854167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45998.12638854167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45998.12638854167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45998.12638854167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45998.12638854167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45998.12638854167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45998.12638854167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45998.12638854167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45998.12638854167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45998.12638854167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45998.12638854167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45998.12638854167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45998.12638854167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45998.12638854167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45998.12638854167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45998.12638854167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45998.12638854167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45998.12638854167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45998.12638854167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45998.12638854167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45998.12638854167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45998.12638854167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45998.12638854167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45998.12638854167</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45998.12638854167</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45998.12638854167</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45998.12638854167</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45998.12638854167</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45998.12638854167</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45998.12638854167</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45998.12638854167</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45998.12638854167</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45998.12638854167</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45998.12638854167</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7"/>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2</v>
      </c>
      <c r="D2" s="18" t="s">
        <v>20059</v>
      </c>
      <c r="E2" s="18" t="s">
        <v>39109</v>
      </c>
      <c r="F2" s="20">
        <v>45998.112083333333</v>
      </c>
      <c r="G2" s="21">
        <f t="shared" ref="G2:G6" ca="1" si="0">IFERROR(NOW()-F2,"-")</f>
        <v>1.4305208336736541E-2</v>
      </c>
      <c r="H2" s="22">
        <v>45998.098634259259</v>
      </c>
      <c r="I2" s="19" t="str">
        <f>IFERROR(VLOOKUP(D2,DB!A:F,6,0),"")</f>
        <v>Generator-SG</v>
      </c>
      <c r="J2" s="18" t="str">
        <f>IFERROR(VLOOKUP(D2,DB!A:G,7,0),"")</f>
        <v>Dead</v>
      </c>
      <c r="K2" s="42" t="s">
        <v>39122</v>
      </c>
      <c r="L2" s="23" t="str">
        <f>IFERROR(VLOOKUP(D2,DB!A:I,9,0),"")</f>
        <v>Latis</v>
      </c>
    </row>
    <row r="3" spans="1:13" ht="15" customHeight="1">
      <c r="A3" s="19" t="s">
        <v>39123</v>
      </c>
      <c r="B3" s="58" t="str">
        <f>IFERROR(VLOOKUP(D3,DB!A:K,11,0),"")</f>
        <v>R3</v>
      </c>
      <c r="C3" s="18">
        <v>1</v>
      </c>
      <c r="D3" s="58" t="s">
        <v>18196</v>
      </c>
      <c r="E3" s="18" t="s">
        <v>39109</v>
      </c>
      <c r="F3" s="20">
        <v>45998.106817129628</v>
      </c>
      <c r="G3" s="21">
        <f t="shared" ca="1" si="0"/>
        <v>1.957141204184154E-2</v>
      </c>
      <c r="H3" s="22">
        <v>45998.100706018522</v>
      </c>
      <c r="I3" s="19" t="str">
        <f>IFERROR(VLOOKUP(D3,DB!A:F,6,0),"")</f>
        <v>SCECO+STB</v>
      </c>
      <c r="J3" s="18" t="str">
        <f>IFERROR(VLOOKUP(D3,DB!A:G,7,0),"")</f>
        <v>Weak</v>
      </c>
      <c r="K3" s="42" t="s">
        <v>39124</v>
      </c>
      <c r="L3" s="23" t="str">
        <f>IFERROR(VLOOKUP(D3,DB!A:I,9,0),"")</f>
        <v>Latis</v>
      </c>
    </row>
    <row r="4" spans="1:13" ht="15" customHeight="1">
      <c r="A4" s="19"/>
      <c r="B4" s="58" t="str">
        <f>IFERROR(VLOOKUP(D4,DB!A:K,11,0),"")</f>
        <v/>
      </c>
      <c r="C4" s="18"/>
      <c r="D4" s="18"/>
      <c r="E4" s="18"/>
      <c r="F4" s="20"/>
      <c r="G4" s="21">
        <f t="shared" ca="1" si="0"/>
        <v>45998.12638854167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45998.12638854167</v>
      </c>
      <c r="H5" s="22"/>
      <c r="I5" s="19" t="str">
        <f>IFERROR(VLOOKUP(D5,DB!A:F,6,0),"")</f>
        <v/>
      </c>
      <c r="J5" s="18" t="str">
        <f>IFERROR(VLOOKUP(D5,DB!A:G,7,0),"")</f>
        <v/>
      </c>
      <c r="K5" s="42"/>
      <c r="L5" s="23" t="str">
        <f>IFERROR(VLOOKUP(D5,DB!A:I,9,0),"")</f>
        <v/>
      </c>
    </row>
    <row r="6" spans="1:13" ht="15" customHeight="1">
      <c r="A6" s="19"/>
      <c r="B6" s="58" t="str">
        <f>IFERROR(VLOOKUP(D6,DB!A:K,11,0),"")</f>
        <v/>
      </c>
      <c r="C6" s="18"/>
      <c r="D6" s="158" t="str">
        <f>IFERROR(VLOOKUP(#REF!,DB!#REF!,9,0),"")</f>
        <v/>
      </c>
      <c r="E6" s="18"/>
      <c r="F6" s="20"/>
      <c r="G6" s="21">
        <f t="shared" ca="1" si="0"/>
        <v>45998.12638854167</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ref="G7:G70" ca="1" si="1">IFERROR(NOW()-F7,"-")</f>
        <v>45998.12638854167</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45998.12638854167</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45998.12638854167</v>
      </c>
      <c r="H9" s="22"/>
      <c r="I9" s="19" t="str">
        <f>IFERROR(VLOOKUP(D9,DB!A:F,6,0),"")</f>
        <v/>
      </c>
      <c r="J9" s="18" t="str">
        <f>IFERROR(VLOOKUP(D9,DB!A:G,7,0),"")</f>
        <v/>
      </c>
      <c r="K9" s="42"/>
      <c r="L9" s="23" t="str">
        <f>IFERROR(VLOOKUP(D9,DB!A:I,9,0),"")</f>
        <v/>
      </c>
    </row>
    <row r="10" spans="1:13" ht="15" customHeight="1">
      <c r="A10" s="19"/>
      <c r="B10" s="58" t="str">
        <f>IFERROR(VLOOKUP(D10,DB!A:K,11,0),"")</f>
        <v/>
      </c>
      <c r="C10" s="18"/>
      <c r="D10" s="158"/>
      <c r="E10" s="18"/>
      <c r="F10" s="20"/>
      <c r="G10" s="21">
        <f t="shared" ca="1" si="1"/>
        <v>45998.12638854167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58"/>
      <c r="E11" s="18"/>
      <c r="F11" s="20"/>
      <c r="G11" s="21">
        <f t="shared" ca="1" si="1"/>
        <v>45998.12638854167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57"/>
      <c r="E12" s="18"/>
      <c r="F12" s="20"/>
      <c r="G12" s="21">
        <f t="shared" ca="1" si="1"/>
        <v>45998.12638854167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45998.12638854167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45998.12638854167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45998.12638854167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45998.12638854167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45998.12638854167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45998.12638854167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45998.12638854167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45998.12638854167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45998.12638854167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45998.12638854167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45998.12638854167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c r="E24" s="18"/>
      <c r="F24" s="20"/>
      <c r="G24" s="21">
        <f t="shared" ca="1" si="1"/>
        <v>45998.12638854167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c r="E25" s="18"/>
      <c r="F25" s="20"/>
      <c r="G25" s="21">
        <f t="shared" ca="1" si="1"/>
        <v>45998.12638854167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45998.12638854167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45998.12638854167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45998.12638854167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45998.12638854167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45998.12638854167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45998.12638854167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45998.12638854167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45998.12638854167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45998.12638854167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45998.12638854167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45998.12638854167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45998.12638854167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45998.12638854167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45998.12638854167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45998.12638854167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45998.12638854167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45998.12638854167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45998.12638854167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45998.12638854167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45998.12638854167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45998.12638854167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45998.12638854167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45998.12638854167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45998.12638854167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45998.12638854167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45998.12638854167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45998.12638854167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45998.12638854167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45998.12638854167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45998.12638854167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45998.12638854167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45998.12638854167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45998.12638854167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45998.12638854167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45998.12638854167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45998.12638854167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45998.12638854167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45998.12638854167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45998.12638854167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45998.12638854167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45998.12638854167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45998.12638854167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45998.12638854167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45998.12638854167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45998.12638854167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ref="G71:G134" ca="1" si="2">IFERROR(NOW()-F71,"-")</f>
        <v>45998.12638854167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45998.12638854167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45998.12638854167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45998.12638854167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45998.12638854167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45998.12638854167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45998.12638854167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45998.12638854167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45998.12638854167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45998.12638854167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45998.12638854167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45998.12638854167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45998.12638854167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45998.12638854167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45998.12638854167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45998.12638854167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45998.12638854167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45998.12638854167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45998.12638854167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45998.12638854167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45998.12638854167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45998.12638854167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45998.12638854167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45998.12638854167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45998.12638854167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45998.12638854167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45998.12638854167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45998.12638854167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45998.12638854167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45998.12638854167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45998.12638854167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45998.12638854167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45998.12638854167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45998.12638854167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45998.12638854167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45998.12638854167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45998.12638854167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45998.12638854167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45998.12638854167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45998.12638854167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45998.12638854167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45998.12638854167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45998.12638854167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45998.12638854167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45998.12638854167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45998.12638854167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45998.12638854167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45998.12638854167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45998.12638854167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45998.12638854167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45998.12638854167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45998.12638854167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45998.12638854167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45998.12638854167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45998.12638854167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45998.12638854167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45998.12638854167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45998.12638854167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45998.12638854167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45998.12638854167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45998.12638854167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45998.12638854167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45998.12638854167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45998.12638854167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ref="G135:G198" ca="1" si="3">IFERROR(NOW()-F135,"-")</f>
        <v>45998.12638854167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45998.12638854167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45998.12638854167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45998.12638854167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45998.12638854167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45998.12638854167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45998.12638854167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45998.12638854167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45998.12638854167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45998.12638854167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45998.12638854167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45998.12638854167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45998.12638854167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45998.12638854167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45998.12638854167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45998.12638854167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45998.12638854167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45998.12638854167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45998.12638854167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45998.12638854167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45998.12638854167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45998.12638854167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45998.12638854167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45998.12638854167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45998.12638854167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45998.12638854167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45998.12638854167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45998.12638854167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45998.12638854167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45998.12638854167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45998.12638854167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45998.12638854167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45998.12638854167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45998.12638854167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45998.12638854167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45998.12638854167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45998.12638854167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45998.12638854167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45998.12638854167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45998.12638854167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45998.12638854167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45998.12638854167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45998.12638854167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45998.12638854167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45998.12638854167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45998.12638854167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45998.12638854167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45998.12638854167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45998.12638854167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45998.12638854167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45998.12638854167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45998.12638854167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45998.12638854167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45998.12638854167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45998.12638854167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45998.12638854167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45998.12638854167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45998.12638854167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45998.12638854167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45998.12638854167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45998.12638854167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45998.12638854167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45998.12638854167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45998.12638854167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ref="G199:G262" ca="1" si="4">IFERROR(NOW()-F199,"-")</f>
        <v>45998.12638854167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45998.12638854167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45998.12638854167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45998.12638854167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45998.12638854167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45998.12638854167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45998.12638854167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45998.12638854167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45998.12638854167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45998.12638854167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45998.12638854167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45998.12638854167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45998.12638854167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45998.12638854167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45998.12638854167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45998.12638854167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45998.12638854167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45998.12638854167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45998.12638854167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45998.12638854167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45998.12638854167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45998.12638854167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45998.12638854167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45998.12638854167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45998.12638854167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45998.12638854167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45998.12638854167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45998.12638854167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45998.12638854167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45998.12638854167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45998.12638854167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45998.12638854167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45998.12638854167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45998.12638854167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45998.12638854167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45998.12638854167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45998.12638854167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45998.12638854167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45998.12638854167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45998.12638854167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45998.12638854167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45998.12638854167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45998.12638854167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45998.12638854167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45998.12638854167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45998.12638854167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45998.12638854167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45998.12638854167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45998.12638854167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45998.12638854167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45998.12638854167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45998.12638854167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45998.12638854167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45998.12638854167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45998.12638854167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45998.12638854167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45998.12638854167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45998.12638854167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45998.12638854167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45998.12638854167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45998.12638854167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45998.12638854167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45998.12638854167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45998.12638854167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ref="G263:G326" ca="1" si="5">IFERROR(NOW()-F263,"-")</f>
        <v>45998.12638854167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45998.12638854167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45998.12638854167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45998.12638854167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45998.12638854167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45998.12638854167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45998.12638854167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45998.12638854167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45998.12638854167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45998.12638854167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45998.12638854167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45998.12638854167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45998.12638854167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45998.12638854167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45998.12638854167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45998.12638854167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45998.12638854167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45998.12638854167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45998.12638854167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45998.12638854167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45998.12638854167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45998.12638854167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45998.12638854167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45998.12638854167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45998.12638854167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45998.12638854167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45998.12638854167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45998.12638854167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45998.12638854167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45998.12638854167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45998.12638854167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45998.12638854167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45998.12638854167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45998.12638854167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45998.12638854167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45998.12638854167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45998.12638854167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45998.12638854167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45998.12638854167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45998.12638854167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45998.12638854167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45998.12638854167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45998.12638854167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45998.12638854167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45998.12638854167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45998.12638854167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45998.12638854167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45998.12638854167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45998.12638854167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45998.12638854167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45998.12638854167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45998.12638854167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45998.12638854167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45998.12638854167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45998.12638854167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45998.12638854167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45998.12638854167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45998.12638854167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45998.12638854167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45998.12638854167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45998.12638854167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45998.12638854167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45998.12638854167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45998.12638854167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ref="G327:G390" ca="1" si="6">IFERROR(NOW()-F327,"-")</f>
        <v>45998.12638854167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45998.12638854167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45998.12638854167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45998.12638854167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45998.12638854167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45998.12638854167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45998.12638854167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45998.12638854167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45998.12638854167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45998.12638854167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45998.12638854167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45998.12638854167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45998.12638854167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45998.12638854167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45998.12638854167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45998.12638854167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45998.12638854167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45998.12638854167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45998.12638854167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45998.12638854167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45998.12638854167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45998.12638854167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45998.12638854167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45998.12638854167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45998.12638854167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45998.12638854167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45998.12638854167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45998.12638854167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45998.12638854167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45998.12638854167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45998.12638854167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45998.12638854167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45998.12638854167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45998.12638854167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45998.12638854167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45998.12638854167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45998.12638854167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45998.12638854167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45998.12638854167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45998.12638854167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45998.12638854167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45998.12638854167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45998.12638854167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45998.12638854167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45998.12638854167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45998.12638854167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45998.12638854167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45998.12638854167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45998.12638854167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45998.12638854167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45998.12638854167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45998.12638854167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45998.12638854167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45998.12638854167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45998.12638854167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45998.12638854167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45998.12638854167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45998.12638854167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45998.12638854167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45998.12638854167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45998.12638854167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45998.12638854167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45998.12638854167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45998.12638854167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ref="G391:G454" ca="1" si="7">IFERROR(NOW()-F391,"-")</f>
        <v>45998.12638854167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45998.12638854167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45998.12638854167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45998.12638854167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45998.12638854167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45998.12638854167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45998.12638854167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45998.12638854167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45998.12638854167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45998.12638854167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45998.12638854167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45998.12638854167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45998.12638854167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45998.12638854167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45998.12638854167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45998.12638854167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45998.12638854167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45998.12638854167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45998.12638854167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45998.12638854167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45998.12638854167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45998.12638854167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45998.12638854167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45998.12638854167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45998.12638854167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45998.12638854167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45998.12638854167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45998.12638854167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45998.12638854167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45998.12638854167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45998.12638854167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45998.12638854167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45998.12638854167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45998.12638854167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45998.12638854167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45998.12638854167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45998.12638854167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45998.12638854167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45998.12638854167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45998.12638854167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45998.12638854167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45998.12638854167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45998.12638854167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45998.12638854167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45998.12638854167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45998.12638854167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45998.12638854167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45998.12638854167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45998.12638854167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45998.12638854167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45998.12638854167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45998.12638854167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45998.12638854167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45998.12638854167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45998.12638854167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45998.12638854167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45998.12638854167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45998.12638854167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45998.12638854167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45998.12638854167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45998.12638854167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45998.12638854167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45998.12638854167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45998.12638854167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ref="G455:G518" ca="1" si="8">IFERROR(NOW()-F455,"-")</f>
        <v>45998.12638854167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45998.12638854167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45998.12638854167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45998.12638854167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45998.12638854167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45998.12638854167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45998.12638854167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45998.12638854167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45998.12638854167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45998.12638854167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45998.12638854167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45998.12638854167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45998.12638854167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45998.12638854167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45998.12638854167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45998.12638854167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45998.12638854167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45998.12638854167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45998.12638854167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45998.12638854167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45998.12638854167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45998.12638854167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45998.12638854167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45998.12638854167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45998.12638854167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45998.12638854167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45998.12638854167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45998.12638854167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45998.12638854167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45998.12638854167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45998.12638854167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45998.12638854167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45998.12638854167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45998.12638854167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45998.12638854167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45998.12638854167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45998.12638854167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45998.12638854167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45998.12638854167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45998.12638854167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45998.12638854167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45998.12638854167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45998.12638854167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45998.12638854167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45998.12638854167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45998.12638854167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45998.12638854167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45998.12638854167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45998.12638854167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45998.12638854167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45998.12638854167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45998.12638854167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45998.12638854167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45998.12638854167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45998.12638854167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45998.12638854167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45998.12638854167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45998.12638854167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45998.12638854167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45998.12638854167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45998.12638854167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45998.12638854167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45998.12638854167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45998.12638854167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ref="G519:G582" ca="1" si="9">IFERROR(NOW()-F519,"-")</f>
        <v>45998.12638854167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45998.12638854167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45998.12638854167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45998.12638854167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45998.12638854167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45998.12638854167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45998.12638854167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45998.12638854167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45998.12638854167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45998.12638854167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45998.12638854167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45998.12638854167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45998.12638854167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45998.12638854167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45998.12638854167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45998.12638854167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45998.12638854167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45998.12638854167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45998.12638854167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45998.12638854167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45998.12638854167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45998.12638854167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45998.12638854167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45998.12638854167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45998.12638854167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45998.12638854167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45998.12638854167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45998.12638854167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45998.12638854167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45998.12638854167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45998.12638854167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45998.12638854167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45998.12638854167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45998.12638854167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45998.12638854167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45998.12638854167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45998.12638854167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45998.12638854167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45998.12638854167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45998.12638854167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45998.12638854167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45998.12638854167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45998.12638854167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45998.12638854167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45998.12638854167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45998.12638854167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45998.12638854167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45998.12638854167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45998.12638854167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45998.12638854167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45998.12638854167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45998.12638854167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45998.12638854167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45998.12638854167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45998.12638854167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45998.12638854167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45998.12638854167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45998.12638854167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45998.12638854167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45998.12638854167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45998.12638854167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45998.12638854167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45998.12638854167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45998.12638854167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ref="G583:G646" ca="1" si="10">IFERROR(NOW()-F583,"-")</f>
        <v>45998.12638854167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45998.12638854167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45998.12638854167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45998.12638854167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45998.12638854167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45998.12638854167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45998.12638854167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45998.12638854167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45998.12638854167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45998.12638854167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45998.12638854167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45998.12638854167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45998.12638854167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45998.12638854167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45998.12638854167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45998.12638854167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45998.12638854167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45998.12638854167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45998.12638854167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45998.12638854167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45998.12638854167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45998.12638854167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45998.12638854167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45998.12638854167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45998.12638854167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45998.12638854167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45998.12638854167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45998.12638854167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45998.12638854167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45998.12638854167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45998.12638854167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45998.12638854167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45998.12638854167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45998.12638854167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45998.12638854167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45998.12638854167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45998.12638854167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45998.12638854167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45998.12638854167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45998.12638854167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45998.12638854167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45998.12638854167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45998.12638854167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45998.12638854167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45998.12638854167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45998.12638854167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45998.12638854167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45998.12638854167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45998.12638854167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45998.12638854167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45998.12638854167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45998.12638854167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45998.12638854167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45998.12638854167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45998.12638854167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45998.12638854167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45998.12638854167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45998.12638854167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45998.12638854167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45998.12638854167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45998.12638854167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45998.12638854167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45998.12638854167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45998.12638854167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ref="G647:G710" ca="1" si="11">IFERROR(NOW()-F647,"-")</f>
        <v>45998.12638854167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45998.12638854167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45998.12638854167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45998.12638854167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45998.12638854167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45998.12638854167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45998.12638854167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45998.12638854167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45998.12638854167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45998.12638854167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45998.12638854167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45998.12638854167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45998.12638854167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45998.12638854167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45998.12638854167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45998.12638854167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45998.12638854167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45998.12638854167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45998.12638854167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45998.12638854167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45998.12638854167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45998.12638854167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45998.12638854167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45998.12638854167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45998.12638854167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45998.12638854167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45998.12638854167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45998.12638854167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45998.12638854167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45998.12638854167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45998.12638854167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45998.12638854167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45998.12638854167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45998.12638854167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45998.12638854167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45998.12638854167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45998.12638854167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45998.12638854167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45998.12638854167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45998.12638854167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45998.12638854167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45998.12638854167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45998.12638854167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45998.12638854167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45998.12638854167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45998.12638854167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45998.12638854167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45998.12638854167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45998.12638854167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45998.12638854167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45998.12638854167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45998.12638854167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45998.12638854167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45998.12638854167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45998.12638854167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45998.12638854167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45998.12638854167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45998.12638854167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45998.12638854167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45998.12638854167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45998.12638854167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45998.12638854167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45998.12638854167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45998.12638854167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ref="G711:G774" ca="1" si="12">IFERROR(NOW()-F711,"-")</f>
        <v>45998.12638854167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45998.12638854167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45998.12638854167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45998.12638854167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45998.12638854167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45998.12638854167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45998.12638854167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45998.12638854167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45998.12638854167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45998.12638854167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45998.12638854167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45998.12638854167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45998.12638854167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45998.12638854167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45998.12638854167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45998.12638854167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45998.12638854167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45998.12638854167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45998.12638854167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45998.12638854167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45998.12638854167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45998.12638854167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45998.12638854167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45998.12638854167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45998.12638854167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45998.12638854167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45998.12638854167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45998.12638854167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45998.12638854167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45998.12638854167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45998.12638854167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45998.12638854167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45998.12638854167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45998.12638854167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45998.12638854167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45998.12638854167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45998.12638854167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45998.12638854167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45998.12638854167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45998.12638854167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45998.12638854167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45998.12638854167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45998.12638854167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45998.12638854167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45998.12638854167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45998.12638854167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45998.12638854167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45998.12638854167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45998.12638854167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45998.12638854167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45998.12638854167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45998.12638854167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45998.12638854167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45998.12638854167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45998.12638854167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45998.12638854167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45998.12638854167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45998.12638854167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45998.12638854167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45998.12638854167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45998.12638854167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45998.12638854167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45998.12638854167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45998.12638854167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ref="G775:G838" ca="1" si="13">IFERROR(NOW()-F775,"-")</f>
        <v>45998.12638854167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45998.12638854167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45998.12638854167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45998.12638854167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45998.12638854167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45998.12638854167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45998.12638854167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45998.12638854167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45998.12638854167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45998.12638854167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45998.12638854167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45998.12638854167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45998.12638854167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45998.12638854167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45998.12638854167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45998.12638854167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45998.12638854167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45998.12638854167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45998.12638854167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45998.12638854167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45998.12638854167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45998.12638854167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45998.12638854167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45998.12638854167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45998.12638854167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45998.12638854167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45998.12638854167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45998.12638854167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45998.12638854167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45998.12638854167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45998.12638854167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45998.12638854167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45998.12638854167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45998.12638854167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45998.12638854167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45998.12638854167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45998.12638854167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45998.12638854167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45998.12638854167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45998.12638854167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45998.12638854167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45998.12638854167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45998.12638854167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45998.12638854167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45998.12638854167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45998.12638854167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45998.12638854167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45998.12638854167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45998.12638854167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45998.12638854167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45998.12638854167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45998.12638854167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45998.12638854167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45998.12638854167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45998.12638854167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45998.12638854167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45998.12638854167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45998.12638854167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45998.12638854167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45998.12638854167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45998.12638854167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45998.12638854167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45998.12638854167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45998.12638854167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ref="G839:G902" ca="1" si="14">IFERROR(NOW()-F839,"-")</f>
        <v>45998.12638854167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45998.12638854167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45998.12638854167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45998.12638854167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45998.12638854167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45998.12638854167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45998.12638854167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45998.12638854167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45998.12638854167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45998.12638854167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45998.12638854167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45998.12638854167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45998.12638854167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45998.12638854167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45998.12638854167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45998.12638854167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45998.12638854167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45998.12638854167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45998.12638854167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45998.12638854167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45998.12638854167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45998.12638854167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45998.12638854167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45998.12638854167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45998.12638854167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45998.12638854167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45998.12638854167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45998.12638854167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45998.12638854167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45998.12638854167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45998.12638854167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45998.12638854167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45998.12638854167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45998.12638854167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45998.12638854167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45998.12638854167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45998.12638854167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45998.12638854167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45998.12638854167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45998.12638854167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45998.12638854167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45998.12638854167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45998.12638854167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45998.12638854167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45998.12638854167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45998.12638854167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45998.12638854167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45998.12638854167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45998.12638854167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45998.12638854167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45998.12638854167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45998.12638854167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45998.12638854167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45998.12638854167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45998.12638854167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45998.12638854167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45998.12638854167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45998.12638854167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45998.12638854167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45998.12638854167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45998.12638854167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45998.12638854167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45998.12638854167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45998.12638854167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ref="G903:G917" ca="1" si="15">IFERROR(NOW()-F903,"-")</f>
        <v>45998.12638854167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45998.12638854167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45998.12638854167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45998.12638854167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45998.12638854167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45998.12638854167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45998.12638854167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45998.12638854167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45998.12638854167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45998.12638854167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45998.12638854167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45998.12638854167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45998.12638854167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45998.12638854167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45998.12638854167</v>
      </c>
      <c r="H917" s="22"/>
      <c r="I917" s="19" t="str">
        <f>IFERROR(VLOOKUP(D917,DB!A:F,6,0),"")</f>
        <v/>
      </c>
      <c r="J917" s="18" t="str">
        <f>IFERROR(VLOOKUP(D917,DB!A:G,7,0),"")</f>
        <v/>
      </c>
      <c r="K917" s="42"/>
      <c r="L917" s="23" t="str">
        <f>IFERROR(VLOOKUP(D917,DB!A:I,9,0),"")</f>
        <v/>
      </c>
    </row>
  </sheetData>
  <dataValidations count="2">
    <dataValidation allowBlank="1" showInputMessage="1" showErrorMessage="1" sqref="E1" xr:uid="{5914219A-CB83-432D-936A-CC0CB6F3982A}"/>
    <dataValidation type="list" allowBlank="1" showInputMessage="1" showErrorMessage="1" sqref="E2:E9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294.64567094907397</v>
      </c>
      <c r="H2" s="91">
        <v>45703.474768518521</v>
      </c>
      <c r="I2" s="91" t="str">
        <f>IFERROR(VLOOKUP(D2,DB!A:F,6,0),"")</f>
        <v>SCECO</v>
      </c>
      <c r="J2" s="91" t="str">
        <f>IFERROR(VLOOKUP(D2,DB!A:G,7,0),"")</f>
        <v>Dead</v>
      </c>
      <c r="K2" s="93" t="s">
        <v>39126</v>
      </c>
      <c r="L2" s="87" t="str">
        <f>IFERROR(VLOOKUP(D2,DB!A:I,9,0),"")</f>
        <v>Latis</v>
      </c>
    </row>
    <row r="3" spans="1:16" ht="33.75" customHeight="1">
      <c r="A3" s="107" t="s">
        <v>39127</v>
      </c>
      <c r="B3" s="107" t="str">
        <f>IFERROR(VLOOKUP(D3,DB!A:K,11,0),"")</f>
        <v>R4</v>
      </c>
      <c r="C3" s="89">
        <v>2</v>
      </c>
      <c r="D3" s="87" t="s">
        <v>32840</v>
      </c>
      <c r="E3" s="90" t="s">
        <v>39106</v>
      </c>
      <c r="F3" s="91">
        <v>45997.492002314815</v>
      </c>
      <c r="G3" s="92">
        <f t="shared" ref="G3:G56" ca="1" si="0">IFERROR(NOW()-F3,"")</f>
        <v>0.63438622685498558</v>
      </c>
      <c r="H3" s="91">
        <v>45997.474282407406</v>
      </c>
      <c r="I3" s="107" t="str">
        <f>IFERROR(VLOOKUP(D3,DB!A:F,6,0),"")</f>
        <v>SCECO</v>
      </c>
      <c r="J3" s="107" t="str">
        <f>IFERROR(VLOOKUP(D3,DB!A:G,7,0),"")</f>
        <v>Dead</v>
      </c>
      <c r="K3" s="93" t="s">
        <v>39128</v>
      </c>
      <c r="L3" s="87" t="str">
        <f>IFERROR(VLOOKUP(D3,DB!A:I,9,0),"")</f>
        <v>Latis</v>
      </c>
    </row>
    <row r="4" spans="1:16" ht="15" customHeight="1">
      <c r="A4" s="107" t="s">
        <v>39129</v>
      </c>
      <c r="B4" s="107" t="str">
        <f>IFERROR(VLOOKUP(D4,DB!A:K,11,0),"")</f>
        <v>R4</v>
      </c>
      <c r="C4" s="89">
        <v>2</v>
      </c>
      <c r="D4" s="87" t="s">
        <v>30656</v>
      </c>
      <c r="E4" s="90" t="s">
        <v>39109</v>
      </c>
      <c r="F4" s="91">
        <v>45997.533333333333</v>
      </c>
      <c r="G4" s="92">
        <f t="shared" ca="1" si="0"/>
        <v>0.59305520833731862</v>
      </c>
      <c r="H4" s="91">
        <v>45997.522280092591</v>
      </c>
      <c r="I4" s="107" t="str">
        <f>IFERROR(VLOOKUP(D4,DB!A:F,6,0),"")</f>
        <v>Generator-SG</v>
      </c>
      <c r="J4" s="107" t="str">
        <f>IFERROR(VLOOKUP(D4,DB!A:G,7,0),"")</f>
        <v>Good</v>
      </c>
      <c r="K4" s="93" t="s">
        <v>39130</v>
      </c>
      <c r="L4" s="87" t="str">
        <f>IFERROR(VLOOKUP(D4,DB!A:I,9,0),"")</f>
        <v>Latis</v>
      </c>
    </row>
    <row r="5" spans="1:16" ht="15" customHeight="1">
      <c r="A5" s="107"/>
      <c r="B5" s="107" t="str">
        <f>IFERROR(VLOOKUP(D5,DB!A:K,11,0),"")</f>
        <v/>
      </c>
      <c r="C5" s="89"/>
      <c r="D5" s="87"/>
      <c r="E5" s="90"/>
      <c r="F5" s="91"/>
      <c r="G5" s="92">
        <f t="shared" ca="1" si="0"/>
        <v>45998.12638854167</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45998.12638854167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45998.12638854167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45998.12638854167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45998.12638854167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45998.12638854167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45998.12638854167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45998.12638854167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45998.12638854167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45998.12638854167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45998.12638854167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45998.12638854167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45998.12638854167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45998.12638854167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45998.12638854167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45998.12638854167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45998.12638854167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45998.12638854167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45998.12638854167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45998.12638854167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45998.12638854167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45998.12638854167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45998.12638854167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45998.12638854167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45998.12638854167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45998.12638854167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45998.12638854167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45998.12638854167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45998.12638854167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45998.12638854167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45998.12638854167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45998.12638854167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45998.12638854167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45998.12638854167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45998.12638854167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45998.12638854167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45998.12638854167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45998.12638854167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45998.12638854167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45998.12638854167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45998.12638854167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45998.12638854167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45998.12638854167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45998.12638854167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45998.12638854167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45998.12638854167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45998.12638854167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45998.12638854167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45998.12638854167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45998.12638854167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45998.12638854167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45998.12638854167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45998.12638854167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45998.12638854167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45998.12638854167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45998.12638854167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45998.12638854167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45998.12638854167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45998.12638854167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45998.12638854167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45998.12638854167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45998.12638854167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45998.12638854167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45998.12638854167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45998.12638854167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45998.12638854167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45998.12638854167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45998.12638854167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45998.12638854167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45998.12638854167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45998.12638854167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45998.12638854167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45998.12638854167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45998.12638854167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45998.12638854167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45998.12638854167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45998.12638854167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45998.12638854167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45998.12638854167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45998.12638854167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45998.12638854167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45998.12638854167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45998.12638854167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45998.12638854167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45998.12638854167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45998.12638854167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45998.12638854167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45998.12638854167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45998.12638854167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45998.12638854167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45998.12638854167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45998.12638854167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45998.12638854167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45998.12638854167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45998.12638854167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45998.12638854167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45998.12638854167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45998.12638854167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45998.12638854167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45998.12638854167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45998.12638854167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45998.12638854167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45998.12638854167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45998.12638854167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45998.12638854167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45998.12638854167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45998.12638854167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45998.12638854167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45998.12638854167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45998.12638854167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45998.12638854167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45998.12638854167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45998.12638854167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45998.12638854167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45998.12638854167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45998.12638854167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45998.12638854167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45998.12638854167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45998.12638854167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45998.12638854167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45998.12638854167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45998.12638854167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45998.12638854167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45998.12638854167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45998.12638854167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45998.12638854167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45998.12638854167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45998.12638854167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45998.12638854167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45998.12638854167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45998.12638854167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45998.12638854167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45998.12638854167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45998.12638854167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45998.12638854167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45998.12638854167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45998.12638854167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45998.12638854167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45998.12638854167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45998.12638854167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45998.12638854167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45998.12638854167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45998.12638854167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45998.12638854167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45998.12638854167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45998.12638854167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45998.12638854167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45998.12638854167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45998.12638854167</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45998.12638854167</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45998.12638854167</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45998.12638854167</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45998.12638854167</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45998.12638854167</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45998.12638854167</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45998.12638854167</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45998.12638854167</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45998.12638854167</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45998.12638854167</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45998.12638854167</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45998.12638854167</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45998.12638854167</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F16" sqref="F1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106.29432835648186</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71.93751122685353</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49.465277430557762</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16.753089930556598</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1.0189001157414168</v>
      </c>
      <c r="H6" s="38">
        <v>45997.093599537038</v>
      </c>
      <c r="I6" s="37" t="str">
        <f>IFERROR(VLOOKUP(D6,DB!A:F,6,0),"")</f>
        <v>SCECO</v>
      </c>
      <c r="J6" s="37" t="str">
        <f>IFERROR(VLOOKUP(D6,DB!A:G,7,0),"")</f>
        <v>In progress</v>
      </c>
      <c r="K6" s="37" t="s">
        <v>39140</v>
      </c>
      <c r="L6" s="37" t="str">
        <f>IFERROR(VLOOKUP(D6,DB!A:I,9,0),"")</f>
        <v>Latis</v>
      </c>
    </row>
    <row r="7" spans="1:13">
      <c r="A7" s="37" t="s">
        <v>39141</v>
      </c>
      <c r="B7" s="37" t="s">
        <v>5445</v>
      </c>
      <c r="C7" s="37">
        <v>2</v>
      </c>
      <c r="D7" s="37"/>
      <c r="E7" s="37"/>
      <c r="F7" s="38"/>
      <c r="G7" s="131">
        <f t="shared" ref="G7:G32" ca="1" si="3">IFERROR(NOW()-F7,"")</f>
        <v>45998.12638854167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45998.12638854167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45998.12638854167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45998.12638854167</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45998.12638854167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45998.12638854167</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45998.12638854167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45998.12638854167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45998.12638854167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45998.12638854167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45998.12638854167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45998.12638854167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45998.12638854167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45998.12638854167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45998.12638854167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45998.12638854167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45998.12638854167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45998.12638854167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45998.12638854167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45998.12638854167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45998.12638854167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45998.12638854167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45998.12638854167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45998.12638854167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45998.12638854167</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45998.12638854167</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6" sqref="H6"/>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45998.12638854167</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45998.12638854167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45998.12638854167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45998.12638854167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45998.12638854167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45998.12638854167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45998.12638854167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45998.12638854167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45998.12638854167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45998.12638854167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45998.12638854167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45998.12638854167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45998.12638854167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45998.12638854167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45998.12638854167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45998.12638854167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45998.12638854167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45998.12638854167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45998.12638854167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45998.12638854167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45998.12638854167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45998.12638854167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45998.12638854167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45998.12638854167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45998.12638854167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45998.12638854167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45998.12638854167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45998.12638854167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45998.12638854167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45998.12638854167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45998.12638854167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45998.12638854167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45998.12638854167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45998.12638854167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45998.12638854167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45998.12638854167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45998.12638854167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45998.12638854167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45998.12638854167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45998.12638854167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45998.12638854167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45998.12638854167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45998.12638854167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45998.12638854167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45998.12638854167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45998.12638854167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45998.12638854167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45998.12638854167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45998.12638854167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45998.12638854167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45998.12638854167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45998.12638854167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45998.12638854167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45998.12638854167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45998.12638854167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45998.12638854167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45998.12638854167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45998.12638854167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45998.12638854167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45998.12638854167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45998.12638854167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45998.12638854167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45998.12638854167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45998.12638854167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45998.12638854167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45998.12638854167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45998.12638854167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45998.12638854167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45998.12638854167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45998.12638854167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45998.12638854167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45998.12638854167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45998.12638854167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45998.12638854167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45998.12638854167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45998.12638854167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45998.12638854167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45998.12638854167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45998.12638854167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45998.12638854167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45998.12638854167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45998.12638854167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45998.12638854167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45998.12638854167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45998.12638854167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45998.12638854167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45998.12638854167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45998.12638854167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45998.12638854167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45998.12638854167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45998.12638854167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45998.12638854167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45998.12638854167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45998.12638854167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45998.12638854167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45998.12638854167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45998.12638854167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45998.12638854167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45998.12638854167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45998.12638854167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45998.12638854167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45998.12638854167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45998.12638854167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45998.12638854167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45998.12638854167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45998.12638854167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45998.12638854167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45998.12638854167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45998.12638854167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45998.12638854167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45998.12638854167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45998.12638854167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45998.12638854167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45998.12638854167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45998.12638854167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45998.12638854167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45998.12638854167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45998.12638854167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45998.12638854167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45998.12638854167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45998.12638854167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45998.12638854167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45998.12638854167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45998.12638854167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45998.12638854167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45998.12638854167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45998.12638854167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45998.12638854167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45998.12638854167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45998.12638854167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45998.12638854167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45998.12638854167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45998.12638854167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45998.12638854167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45998.12638854167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45998.12638854167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45998.12638854167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45998.12638854167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45998.12638854167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45998.12638854167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45998.12638854167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45998.12638854167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45998.12638854167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45998.12638854167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45998.12638854167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45998.12638854167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45998.12638854167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45998.12638854167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45998.12638854167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45998.12638854167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45998.12638854167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45998.12638854167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45998.12638854167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45998.12638854167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45998.12638854167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45998.12638854167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45998.12638854167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45998.12638854167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45998.12638854167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45998.12638854167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45998.12638854167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45998.12638854167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45998.12638854167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45998.12638854167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45998.12638854167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45998.12638854167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45998.12638854167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45998.12638854167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45998.12638854167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45998.12638854167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45998.12638854167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45998.12638854167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45998.12638854167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45998.12638854167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45998.12638854167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45998.12638854167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45998.12638854167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45998.12638854167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45998.12638854167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45998.12638854167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45998.12638854167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45998.12638854167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45998.12638854167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45998.12638854167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45998.12638854167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45998.12638854167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45998.12638854167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45998.12638854167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45998.12638854167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45998.12638854167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45998.12638854167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45998.12638854167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45998.12638854167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45998.12638854167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45998.12638854167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45998.12638854167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45998.12638854167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45998.12638854167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45998.12638854167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45998.12638854167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45998.12638854167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45998.12638854167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45998.12638854167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45998.12638854167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45998.12638854167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45998.12638854167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45998.12638854167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45998.12638854167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45998.12638854167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45998.12638854167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45998.12638854167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45998.12638854167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45998.12638854167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45998.12638854167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45998.12638854167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45998.12638854167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45998.12638854167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45998.12638854167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45998.12638854167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45998.12638854167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45998.12638854167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45998.12638854167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45998.12638854167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45998.12638854167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45998.12638854167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45998.12638854167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45998.12638854167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45998.12638854167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45998.12638854167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45998.12638854167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45998.12638854167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45998.12638854167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45998.12638854167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45998.12638854167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45998.12638854167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45998.12638854167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45998.12638854167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45998.12638854167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45998.12638854167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45998.12638854167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45998.12638854167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45998.12638854167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45998.12638854167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45998.12638854167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45998.12638854167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45998.12638854167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45998.12638854167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45998.12638854167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45998.12638854167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45998.12638854167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45998.12638854167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45998.12638854167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45998.12638854167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45998.12638854167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45998.12638854167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45998.12638854167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45998.12638854167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45998.12638854167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45998.12638854167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45998.12638854167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45998.12638854167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45998.12638854167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45998.12638854167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45998.12638854167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45998.12638854167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45998.12638854167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45998.12638854167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45998.12638854167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45998.12638854167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45998.12638854167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45998.12638854167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45998.12638854167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45998.12638854167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45998.12638854167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45998.12638854167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45998.12638854167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45998.12638854167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45998.12638854167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45998.12638854167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45998.12638854167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45998.12638854167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45998.12638854167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45998.12638854167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45998.12638854167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45998.12638854167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45998.12638854167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45998.12638854167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45998.12638854167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45998.12638854167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45998.12638854167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45998.12638854167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45998.12638854167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45998.12638854167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45998.12638854167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45998.12638854167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45998.12638854167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45998.12638854167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45998.12638854167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45998.12638854167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45998.12638854167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45998.12638854167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45998.12638854167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45998.12638854167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45998.12638854167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45998.12638854167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45998.12638854167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45998.12638854167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45998.12638854167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45998.12638854167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45998.12638854167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45998.12638854167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45998.12638854167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45998.12638854167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45998.12638854167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45998.12638854167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45998.12638854167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45998.12638854167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45998.12638854167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45998.12638854167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45998.12638854167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45998.12638854167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45998.12638854167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45998.12638854167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45998.12638854167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45998.12638854167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45998.12638854167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45998.12638854167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45998.12638854167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45998.12638854167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45998.12638854167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45998.12638854167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45998.12638854167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45998.12638854167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45998.12638854167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45998.12638854167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45998.12638854167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45998.12638854167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45998.12638854167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45998.12638854167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45998.12638854167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45998.12638854167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45998.12638854167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45998.12638854167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45998.12638854167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45998.12638854167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45998.12638854167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45998.12638854167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45998.12638854167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45998.12638854167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45998.12638854167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45998.12638854167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45998.12638854167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45998.12638854167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45998.12638854167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45998.12638854167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45998.12638854167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45998.12638854167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45998.12638854167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45998.12638854167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45998.12638854167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45998.12638854167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45998.12638854167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45998.12638854167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45998.12638854167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45998.12638854167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45998.12638854167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45998.12638854167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45998.12638854167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45998.12638854167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45998.12638854167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45998.12638854167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45998.12638854167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45998.12638854167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45998.12638854167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45998.12638854167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45998.12638854167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45998.12638854167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45998.12638854167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45998.12638854167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45998.12638854167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45998.12638854167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45998.12638854167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45998.12638854167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45998.12638854167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45998.12638854167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45998.12638854167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45998.12638854167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45998.12638854167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45998.12638854167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45998.12638854167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45998.12638854167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45998.12638854167</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45998.12638854167</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45998.12638854167</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45998.12638854167</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45998.12638854167</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45998.12638854167</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45998.12638854167</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45998.12638854167</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45998.12638854167</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2025-12-07T00:02:24Z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