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9812" documentId="13_ncr:1_{F6CB121F-512D-4AA6-A0C1-0FB36C537598}" xr6:coauthVersionLast="47" xr6:coauthVersionMax="47" xr10:uidLastSave="{3BC5FFFD-BD49-4391-A30E-4C46E241E5D2}"/>
  <bookViews>
    <workbookView xWindow="-109" yWindow="-109" windowWidth="26301" windowHeight="14169" firstSheet="6" activeTab="6"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2" i="6" l="1"/>
  <c r="G2" i="6"/>
  <c r="I2" i="6"/>
  <c r="J2" i="6"/>
  <c r="L2" i="6"/>
  <c r="B4" i="1"/>
  <c r="B5" i="1"/>
  <c r="B6" i="1"/>
  <c r="B7" i="1"/>
  <c r="B8" i="1"/>
  <c r="B9" i="1"/>
  <c r="B10" i="1"/>
  <c r="B11" i="1"/>
  <c r="B12" i="1"/>
  <c r="B13" i="1"/>
  <c r="B14" i="1"/>
  <c r="B15" i="1"/>
  <c r="B16" i="1"/>
  <c r="B17" i="1"/>
  <c r="B18" i="1"/>
  <c r="B19" i="1"/>
  <c r="B20" i="1"/>
  <c r="B21" i="1"/>
  <c r="B22" i="1"/>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210" i="2"/>
  <c r="G210" i="2"/>
  <c r="I210" i="2"/>
  <c r="J210" i="2"/>
  <c r="L210" i="2"/>
  <c r="B211" i="2"/>
  <c r="G211" i="2"/>
  <c r="I211" i="2"/>
  <c r="J211" i="2"/>
  <c r="L211" i="2"/>
  <c r="B212" i="2"/>
  <c r="G212" i="2"/>
  <c r="I212" i="2"/>
  <c r="J212" i="2"/>
  <c r="L212" i="2"/>
  <c r="B213" i="2"/>
  <c r="G213" i="2"/>
  <c r="I213" i="2"/>
  <c r="J213" i="2"/>
  <c r="L213" i="2"/>
  <c r="B214" i="2"/>
  <c r="G214" i="2"/>
  <c r="I214" i="2"/>
  <c r="J214" i="2"/>
  <c r="L214" i="2"/>
  <c r="B215" i="2"/>
  <c r="G215" i="2"/>
  <c r="I215" i="2"/>
  <c r="J215" i="2"/>
  <c r="L215" i="2"/>
  <c r="B216" i="2"/>
  <c r="G216" i="2"/>
  <c r="I216" i="2"/>
  <c r="J216" i="2"/>
  <c r="L216" i="2"/>
  <c r="B217" i="2"/>
  <c r="G217" i="2"/>
  <c r="I217" i="2"/>
  <c r="J217" i="2"/>
  <c r="L217" i="2"/>
  <c r="B218" i="2"/>
  <c r="G218" i="2"/>
  <c r="I218" i="2"/>
  <c r="J218" i="2"/>
  <c r="L218" i="2"/>
  <c r="B219" i="2"/>
  <c r="G219" i="2"/>
  <c r="I219" i="2"/>
  <c r="J219" i="2"/>
  <c r="L219" i="2"/>
  <c r="B220" i="2"/>
  <c r="G220" i="2"/>
  <c r="I220" i="2"/>
  <c r="J220" i="2"/>
  <c r="L220" i="2"/>
  <c r="B221" i="2"/>
  <c r="G221" i="2"/>
  <c r="I221" i="2"/>
  <c r="J221" i="2"/>
  <c r="L221" i="2"/>
  <c r="B222" i="2"/>
  <c r="G222" i="2"/>
  <c r="I222" i="2"/>
  <c r="J222" i="2"/>
  <c r="L222"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3" i="4"/>
  <c r="I3" i="4"/>
  <c r="J3" i="4"/>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3" i="5"/>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 i="5"/>
  <c r="G4" i="5"/>
  <c r="I4" i="5"/>
  <c r="J4" i="5"/>
  <c r="L4" i="5"/>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L3" i="1"/>
  <c r="J3" i="1"/>
  <c r="I3" i="1"/>
  <c r="G3" i="1"/>
  <c r="B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4" i="2"/>
  <c r="G4" i="2"/>
  <c r="I4" i="2"/>
  <c r="J4" i="2"/>
  <c r="L4" i="2"/>
  <c r="B5" i="2"/>
  <c r="G5" i="2"/>
  <c r="I5" i="2"/>
  <c r="J5" i="2"/>
  <c r="L5" i="2"/>
  <c r="B6" i="2"/>
  <c r="G6" i="2"/>
  <c r="I6" i="2"/>
  <c r="J6" i="2"/>
  <c r="L6" i="2"/>
  <c r="B7" i="2"/>
  <c r="G7" i="2"/>
  <c r="I7" i="2"/>
  <c r="J7" i="2"/>
  <c r="L7" i="2"/>
  <c r="B8" i="2"/>
  <c r="G8" i="2"/>
  <c r="I8" i="2"/>
  <c r="J8" i="2"/>
  <c r="L8"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alcChain>
</file>

<file path=xl/sharedStrings.xml><?xml version="1.0" encoding="utf-8"?>
<sst xmlns="http://schemas.openxmlformats.org/spreadsheetml/2006/main" count="179035" uniqueCount="39110">
  <si>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</si>
  <si>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</si>
  <si>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</si>
  <si>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</si>
  <si>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</si>
  <si>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</si>
  <si>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</si>
  <si>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</si>
  <si>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</si>
  <si>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</si>
  <si>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</si>
  <si>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</si>
  <si>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</si>
  <si>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</si>
  <si>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</si>
  <si>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</si>
  <si>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</si>
  <si>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</si>
  <si>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</si>
  <si>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</si>
  <si>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</si>
  <si>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</si>
  <si>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</si>
  <si>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</si>
  <si>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</si>
  <si>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</si>
  <si>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</si>
  <si>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</si>
  <si>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</si>
  <si>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</si>
  <si>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</si>
  <si>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</si>
  <si>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</si>
  <si>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</si>
  <si>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</si>
  <si>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</si>
  <si>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</si>
  <si>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</si>
  <si>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</si>
  <si>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</si>
  <si>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</si>
  <si>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</si>
  <si>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</si>
  <si>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</si>
  <si>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</si>
  <si>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</si>
  <si>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</si>
  <si>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</si>
  <si>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</si>
  <si>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</si>
  <si>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</si>
  <si>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</si>
  <si>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</si>
  <si>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</si>
  <si>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</si>
  <si>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</si>
  <si>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</si>
  <si>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</si>
  <si>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</si>
  <si>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</si>
  <si>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</si>
  <si>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</si>
  <si>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</si>
  <si>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</si>
  <si>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</si>
  <si>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</si>
  <si>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</si>
  <si>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</si>
  <si>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</si>
  <si>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</si>
  <si>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</si>
  <si>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</si>
  <si>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</si>
  <si>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</si>
  <si>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</si>
  <si>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</si>
  <si>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</si>
  <si>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</si>
  <si>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</si>
  <si>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</si>
  <si>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</si>
  <si>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</si>
  <si>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</si>
  <si>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</si>
  <si>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</si>
  <si>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</si>
  <si>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</si>
  <si>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</si>
  <si>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</si>
  <si>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</si>
  <si>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</si>
  <si>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</si>
  <si>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</si>
  <si>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</si>
  <si>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</si>
  <si>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</si>
  <si>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</si>
  <si>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</si>
  <si>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</si>
  <si>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</si>
  <si>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</si>
  <si>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</si>
  <si>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</si>
  <si>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</si>
  <si>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</si>
  <si>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</si>
  <si>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</si>
  <si>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</si>
  <si>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</si>
  <si>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</si>
  <si>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</si>
  <si>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</si>
  <si>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</si>
  <si>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</si>
  <si>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</si>
  <si>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</si>
  <si>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</si>
  <si>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</si>
  <si>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</si>
  <si>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</si>
  <si>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</si>
  <si>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</si>
  <si>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</si>
  <si>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</si>
  <si>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</si>
  <si>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</si>
  <si>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</si>
  <si>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</si>
  <si>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</si>
  <si>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</si>
  <si>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</si>
  <si>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</si>
  <si>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</si>
  <si>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</si>
  <si>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</si>
  <si>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</si>
  <si>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</si>
  <si>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</si>
  <si>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</si>
  <si>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</si>
  <si>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</si>
  <si>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</si>
  <si>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</si>
  <si>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</si>
  <si>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</si>
  <si>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</si>
  <si>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</si>
  <si>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</si>
  <si>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</si>
  <si>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</si>
  <si>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</si>
  <si>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</si>
  <si>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</si>
  <si>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</si>
  <si>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</si>
  <si>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</si>
  <si>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</si>
  <si>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</si>
  <si>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</si>
  <si>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</si>
  <si>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</si>
  <si>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</si>
  <si>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</si>
  <si>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</si>
  <si>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</si>
  <si>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</si>
  <si>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</si>
  <si>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</si>
  <si>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</si>
  <si>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</si>
  <si>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</si>
  <si>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</si>
  <si>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</si>
  <si>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</si>
  <si>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</si>
  <si>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</si>
  <si>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</si>
  <si>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</si>
  <si>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</si>
  <si>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</si>
  <si>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</si>
  <si>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</si>
  <si>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</si>
  <si>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</si>
  <si>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</si>
  <si>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</si>
  <si>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</si>
  <si>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</si>
  <si>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</si>
  <si>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</si>
  <si>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</si>
  <si>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</si>
  <si>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</si>
  <si>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</si>
  <si>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</si>
  <si>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</si>
  <si>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</si>
  <si>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</si>
  <si>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</si>
  <si>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</si>
  <si>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</si>
  <si>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</si>
  <si>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</si>
  <si>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</si>
  <si>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</si>
  <si>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</si>
  <si>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</si>
  <si>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</si>
  <si>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</si>
  <si>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</si>
  <si>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</si>
  <si>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</si>
  <si>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</si>
  <si>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</si>
  <si>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</si>
  <si>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</si>
  <si>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</si>
  <si>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</si>
  <si>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</si>
  <si>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</si>
  <si>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</si>
  <si>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</si>
  <si>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</si>
  <si>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</si>
  <si>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</si>
  <si>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</si>
  <si>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</si>
  <si>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</si>
  <si>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</si>
  <si>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</si>
  <si>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</si>
  <si>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</si>
  <si>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</si>
  <si>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</si>
  <si>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</si>
  <si>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</si>
  <si>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</si>
  <si>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</si>
  <si>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</si>
  <si>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</si>
  <si>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</si>
  <si>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</si>
  <si>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</si>
  <si>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</si>
  <si>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</si>
  <si>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</si>
  <si>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</si>
  <si>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</si>
  <si>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</si>
  <si>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</si>
  <si>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</si>
  <si>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</si>
  <si>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</si>
  <si>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</si>
  <si>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</si>
  <si>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</si>
  <si>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</si>
  <si>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</si>
  <si>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</si>
  <si>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</si>
  <si>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</si>
  <si>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</si>
  <si>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</si>
  <si>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</si>
  <si>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</si>
  <si>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</si>
  <si>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</si>
  <si>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</si>
  <si>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</si>
  <si>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</si>
  <si>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</si>
  <si>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</si>
  <si>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</si>
  <si>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</si>
  <si>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</si>
  <si>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</si>
  <si>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</si>
  <si>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</si>
  <si>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</si>
  <si>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</si>
  <si>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</si>
  <si>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</si>
  <si>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</si>
  <si>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</si>
  <si>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</si>
  <si>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</si>
  <si>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</si>
  <si>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</si>
  <si>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</si>
  <si>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</si>
  <si>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</si>
  <si>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</si>
  <si>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</si>
  <si>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</si>
  <si>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</si>
  <si>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</si>
  <si>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</si>
  <si>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</si>
  <si>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</si>
  <si>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</si>
  <si>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</si>
  <si>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</si>
  <si>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</si>
  <si>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</si>
  <si>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</si>
  <si>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</si>
  <si>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</si>
  <si>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</si>
  <si>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</si>
  <si>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</si>
  <si>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</si>
  <si>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</si>
  <si>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</si>
  <si>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</si>
  <si>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</si>
  <si>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</si>
  <si>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</si>
  <si>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</si>
  <si>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</si>
  <si>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</si>
  <si>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</si>
  <si>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</si>
  <si>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</si>
  <si>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</si>
  <si>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</si>
  <si>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</si>
  <si>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</si>
  <si>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</si>
  <si>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</si>
  <si>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</si>
  <si>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</si>
  <si>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</si>
  <si>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</si>
  <si>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</si>
  <si>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</si>
  <si>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</si>
  <si>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</si>
  <si>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</si>
  <si>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</si>
  <si>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</si>
  <si>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</si>
  <si>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</si>
  <si>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</si>
  <si>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</si>
  <si>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</si>
  <si>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</si>
  <si>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</si>
  <si>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</si>
  <si>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</si>
  <si>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</si>
  <si>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</si>
  <si>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</si>
  <si>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</si>
  <si>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</si>
  <si>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</si>
  <si>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</si>
  <si>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</si>
  <si>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</si>
  <si>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</si>
  <si>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</si>
  <si>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</si>
  <si>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</si>
  <si>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</si>
  <si>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</si>
  <si>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</si>
  <si>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</si>
  <si>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</si>
  <si>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</si>
  <si>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</si>
  <si>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</si>
  <si>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</si>
  <si>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</si>
  <si>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</si>
  <si>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</si>
  <si>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</si>
  <si>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</si>
  <si>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</si>
  <si>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</si>
  <si>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</si>
  <si>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</si>
  <si>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</si>
  <si>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</si>
  <si>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</si>
  <si>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</si>
  <si>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</si>
  <si>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</si>
  <si>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</si>
  <si>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</si>
  <si>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</si>
  <si>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</si>
  <si>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</si>
  <si>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</si>
  <si>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</si>
  <si>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</si>
  <si>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</si>
  <si>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</si>
  <si>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</si>
  <si>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</si>
  <si>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</si>
  <si>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</si>
  <si>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</si>
  <si>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</si>
  <si>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</si>
  <si>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</si>
  <si>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</si>
  <si>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</si>
  <si>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</si>
  <si>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</si>
  <si>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</si>
  <si>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</si>
  <si>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</si>
  <si>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</si>
  <si>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</si>
  <si>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</si>
  <si>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</si>
  <si>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</si>
  <si>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</si>
  <si>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</si>
  <si>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</si>
  <si>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</si>
  <si>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</si>
  <si>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</si>
  <si>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</si>
  <si>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</si>
  <si>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</si>
  <si>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</si>
  <si>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</si>
  <si>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</si>
  <si>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</si>
  <si>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</si>
  <si>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</si>
  <si>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</si>
  <si>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</si>
  <si>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</si>
  <si>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</si>
  <si>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</si>
  <si>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</si>
  <si>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</si>
  <si>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</si>
  <si>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</si>
  <si>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</si>
  <si>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</si>
  <si>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</si>
  <si>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</si>
  <si>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</si>
  <si>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</si>
  <si>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</si>
  <si>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</si>
  <si>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</si>
  <si>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</si>
  <si>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</si>
  <si>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</si>
  <si>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</si>
  <si>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</si>
  <si>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</si>
  <si>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</si>
  <si>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</si>
  <si>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</si>
  <si>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</si>
  <si>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</si>
  <si>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</si>
  <si>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</si>
  <si>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</si>
  <si>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</si>
  <si>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</si>
  <si>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</si>
  <si>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</si>
  <si>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</si>
  <si>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</si>
  <si>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</si>
  <si>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</si>
  <si>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</si>
  <si>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</si>
  <si>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</si>
  <si>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</si>
  <si>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</si>
  <si>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</si>
  <si>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</si>
  <si>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</si>
  <si>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</si>
  <si>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</si>
  <si>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</si>
  <si>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</si>
  <si>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</si>
  <si>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</si>
  <si>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</si>
  <si>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</si>
  <si>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</si>
  <si>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</si>
  <si>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</si>
  <si>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</si>
  <si>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</si>
  <si>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</si>
  <si>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</si>
  <si>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</si>
  <si>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</si>
  <si>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</si>
  <si>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</si>
  <si>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</si>
  <si>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</si>
  <si>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</si>
  <si>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</si>
  <si>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</si>
  <si>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</si>
  <si>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</si>
  <si>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</si>
  <si>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</si>
  <si>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</si>
  <si>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</si>
  <si>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</si>
  <si>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</si>
  <si>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</si>
  <si>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</si>
  <si>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</si>
  <si>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</si>
  <si>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</si>
  <si>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</si>
  <si>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</si>
  <si>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</si>
  <si>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</si>
  <si>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</si>
  <si>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</si>
  <si>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</si>
  <si>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</si>
  <si>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</si>
  <si>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</si>
  <si>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</si>
  <si>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</si>
  <si>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</si>
  <si>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</si>
  <si>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</si>
  <si>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</si>
  <si>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</si>
  <si>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</si>
  <si>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</si>
  <si>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</si>
  <si>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</si>
  <si>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</si>
  <si>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</si>
  <si>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</si>
  <si>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</si>
  <si>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</si>
  <si>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</si>
  <si>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</si>
  <si>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</si>
  <si>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</si>
  <si>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</si>
  <si>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</si>
  <si>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</si>
  <si>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</si>
  <si>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</si>
  <si>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</si>
  <si>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</si>
  <si>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</si>
  <si>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</si>
  <si>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</si>
  <si>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</si>
  <si>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</si>
  <si>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</si>
  <si>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</si>
  <si>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</si>
  <si>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</si>
  <si>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</si>
  <si>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</si>
  <si>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</si>
  <si>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</si>
  <si>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</si>
  <si>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</si>
  <si>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</si>
  <si>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</si>
  <si>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</si>
  <si>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</si>
  <si>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</si>
  <si>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</si>
  <si>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</si>
  <si>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</si>
  <si>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</si>
  <si>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</si>
  <si>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</si>
  <si>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</si>
  <si>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</si>
  <si>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</si>
  <si>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</si>
  <si>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</si>
  <si>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</si>
  <si>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</si>
  <si>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</si>
  <si>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</si>
  <si>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</si>
  <si>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</si>
  <si>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</si>
  <si>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</si>
  <si>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</si>
  <si>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</si>
  <si>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</si>
  <si>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</si>
  <si>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</si>
  <si>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</si>
  <si>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</si>
  <si>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</si>
  <si>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</si>
  <si>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</si>
  <si>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</si>
  <si>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</si>
  <si>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</si>
  <si>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</si>
  <si>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</si>
  <si>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</si>
  <si>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</si>
  <si>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</si>
  <si>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</si>
  <si>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</si>
  <si>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</si>
  <si>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</si>
  <si>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</si>
  <si>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</si>
  <si>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</si>
  <si>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</si>
  <si>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</si>
  <si>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</si>
  <si>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</si>
  <si>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</si>
  <si>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</si>
  <si>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</si>
  <si>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</si>
  <si>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</si>
  <si>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</si>
  <si>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</si>
  <si>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</si>
  <si>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</si>
  <si>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</si>
  <si>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</si>
  <si>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</si>
  <si>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</si>
  <si>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</si>
  <si>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</si>
  <si>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</si>
  <si>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</si>
  <si>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</si>
  <si>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</si>
  <si>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</si>
  <si>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</si>
  <si>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</si>
  <si>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</si>
  <si>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</si>
  <si>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</si>
  <si>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</si>
  <si>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</si>
  <si>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</si>
  <si>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</si>
  <si>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</si>
  <si>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</si>
  <si>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</si>
  <si>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</si>
  <si>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</si>
  <si>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</si>
  <si>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</si>
  <si>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</si>
  <si>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</si>
  <si>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</si>
  <si>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</si>
  <si>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</si>
  <si>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</si>
  <si>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</si>
  <si>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</si>
  <si>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</si>
  <si>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</si>
  <si>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</si>
  <si>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</si>
  <si>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</si>
  <si>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</si>
  <si>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</si>
  <si>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</si>
  <si>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</si>
  <si>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</si>
  <si>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</si>
  <si>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</si>
  <si>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</si>
  <si>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</si>
  <si>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</si>
  <si>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</si>
  <si>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</si>
  <si>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</si>
  <si>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</si>
  <si>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</si>
  <si>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</si>
  <si>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</si>
  <si>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</si>
  <si>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</si>
  <si>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</si>
  <si>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</si>
  <si>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</si>
  <si>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</si>
  <si>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</si>
  <si>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</si>
  <si>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</si>
  <si>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</si>
  <si>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</si>
  <si>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</si>
  <si>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</si>
  <si>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</si>
  <si>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</si>
  <si>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</si>
  <si>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</si>
  <si>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</si>
  <si>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</si>
  <si>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</si>
  <si>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</si>
  <si>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</si>
  <si>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</si>
  <si>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</si>
  <si>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</si>
  <si>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</si>
  <si>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</si>
  <si>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</si>
  <si>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</si>
  <si>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</si>
  <si>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</si>
  <si>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</si>
  <si>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</si>
  <si>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</si>
  <si>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</si>
  <si>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</si>
  <si>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</si>
  <si>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</si>
  <si>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</si>
  <si>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</si>
  <si>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</si>
  <si>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</si>
  <si>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</si>
  <si>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</si>
  <si>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</si>
  <si>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</si>
  <si>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</si>
  <si>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</si>
  <si>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</si>
  <si>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</si>
  <si>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</si>
  <si>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</si>
  <si>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</si>
  <si>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</si>
  <si>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</si>
  <si>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</si>
  <si>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</si>
  <si>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</si>
  <si>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</si>
  <si>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</si>
  <si>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</si>
  <si>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</si>
  <si>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</si>
  <si>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</si>
  <si>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</si>
  <si>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</si>
  <si>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</si>
  <si>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</si>
  <si>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</si>
  <si>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</si>
  <si>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</si>
  <si>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</si>
  <si>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</si>
  <si>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</si>
  <si>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</si>
  <si>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</si>
  <si>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</si>
  <si>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</si>
  <si>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</si>
  <si>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</si>
  <si>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</si>
  <si>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</si>
  <si>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</si>
  <si>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</si>
  <si>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</si>
  <si>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</si>
  <si>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</si>
  <si>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</si>
  <si>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</si>
  <si>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</si>
  <si>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</si>
  <si>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</si>
  <si>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</si>
  <si>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</si>
  <si>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</si>
  <si>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</si>
  <si>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</si>
  <si>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</si>
  <si>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</si>
  <si>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</si>
  <si>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</si>
  <si>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</si>
  <si>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</si>
  <si>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</si>
  <si>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</si>
  <si>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</si>
  <si>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</si>
  <si>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</si>
  <si>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</si>
  <si>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</si>
  <si>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</si>
  <si>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</si>
  <si>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</si>
  <si>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</si>
  <si>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</si>
  <si>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</si>
  <si>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</si>
  <si>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</si>
  <si>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</si>
  <si>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</si>
  <si>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</si>
  <si>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</si>
  <si>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</si>
  <si>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</si>
  <si>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</si>
  <si>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</si>
  <si>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</si>
  <si>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</si>
  <si>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</si>
  <si>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</si>
  <si>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</si>
  <si>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</si>
  <si>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</si>
  <si>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</si>
  <si>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</si>
  <si>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</si>
  <si>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</si>
  <si>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</si>
  <si>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</si>
  <si>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</si>
  <si>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</si>
  <si>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</si>
  <si>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</si>
  <si>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</si>
  <si>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</si>
  <si>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</si>
  <si>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</si>
  <si>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</si>
  <si>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</si>
  <si>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</si>
  <si>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</si>
  <si>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</si>
  <si>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</si>
  <si>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</si>
  <si>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</si>
  <si>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</si>
  <si>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</si>
  <si>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</si>
  <si>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</si>
  <si>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</si>
  <si>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</si>
  <si>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</si>
  <si>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</si>
  <si>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</si>
  <si>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</si>
  <si>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</si>
  <si>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</si>
  <si>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</si>
  <si>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</si>
  <si>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</si>
  <si>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</si>
  <si>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</si>
  <si>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</si>
  <si>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</si>
  <si>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</si>
  <si>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</si>
  <si>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</si>
  <si>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</si>
  <si>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</si>
  <si>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</si>
  <si>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</si>
  <si>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</si>
  <si>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</si>
  <si>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</si>
  <si>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</si>
  <si>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</si>
  <si>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</si>
  <si>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</si>
  <si>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</si>
  <si>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</si>
  <si>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</si>
  <si>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</si>
  <si>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</si>
  <si>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</si>
  <si>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</si>
  <si>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</si>
  <si>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</si>
  <si>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</si>
  <si>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</si>
  <si>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</si>
  <si>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</si>
  <si>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</si>
  <si>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</si>
  <si>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</si>
  <si>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</si>
  <si>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</si>
  <si>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</si>
  <si>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</si>
  <si>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</si>
  <si>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</si>
  <si>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</si>
  <si>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</si>
  <si>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</si>
  <si>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</si>
  <si>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</si>
  <si>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</si>
  <si>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</si>
  <si>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</si>
  <si>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</si>
  <si>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</si>
  <si>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</si>
  <si>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</si>
  <si>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</si>
  <si>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</si>
  <si>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</si>
  <si>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</si>
  <si>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</si>
  <si>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</si>
  <si>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</si>
  <si>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</si>
  <si>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</si>
  <si>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</si>
  <si>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</si>
  <si>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</si>
  <si>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</si>
  <si>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</si>
  <si>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</si>
  <si>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</si>
  <si>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</si>
  <si>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</si>
  <si>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</si>
  <si>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</si>
  <si>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</si>
  <si>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</si>
  <si>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</si>
  <si>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</si>
  <si>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</si>
  <si>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</si>
  <si>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</si>
  <si>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</si>
  <si>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</si>
  <si>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</si>
  <si>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</si>
  <si>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</si>
  <si>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</si>
  <si>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</si>
  <si>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</si>
  <si>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</si>
  <si>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</si>
  <si>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</si>
  <si>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</si>
  <si>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</si>
  <si>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</si>
  <si>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</si>
  <si>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</si>
  <si>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</si>
  <si>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</si>
  <si>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</si>
  <si>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</si>
  <si>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</si>
  <si>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</si>
  <si>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</si>
  <si>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</si>
  <si>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</si>
  <si>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</si>
  <si>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</si>
  <si>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</si>
  <si>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</si>
  <si>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</si>
  <si>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</si>
  <si>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</si>
  <si>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</si>
  <si>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</si>
  <si>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</si>
  <si>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</si>
  <si>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</si>
  <si>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</si>
  <si>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</si>
  <si>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</si>
  <si>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</si>
  <si>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</si>
  <si>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</si>
  <si>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</si>
  <si>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</si>
  <si>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</si>
  <si>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</si>
  <si>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</si>
  <si>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</si>
  <si>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</si>
  <si>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</si>
  <si>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</si>
  <si>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</si>
  <si>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</si>
  <si>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</si>
  <si>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</si>
  <si>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</si>
  <si>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</si>
  <si>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</si>
  <si>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</si>
  <si>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</si>
  <si>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</si>
  <si>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</si>
  <si>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</si>
  <si>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</si>
  <si>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</si>
  <si>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</si>
  <si>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</si>
  <si>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</si>
  <si>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</si>
  <si>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</si>
  <si>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</si>
  <si>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</si>
  <si>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</si>
  <si>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</si>
  <si>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</si>
  <si>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</si>
  <si>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</si>
  <si>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</si>
  <si>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</si>
  <si>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</si>
  <si>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</si>
  <si>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</si>
  <si>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</si>
  <si>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</si>
  <si>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</si>
  <si>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</si>
  <si>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</si>
  <si>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</si>
  <si>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</si>
  <si>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</si>
  <si>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</si>
  <si>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</si>
  <si>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</si>
  <si>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</si>
  <si>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</si>
  <si>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</si>
  <si>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</si>
  <si>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</si>
  <si>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</si>
  <si>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</si>
  <si>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</si>
  <si>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</si>
  <si>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</si>
  <si>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</si>
  <si>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</si>
  <si>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</si>
  <si>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</si>
  <si>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</si>
  <si>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</si>
  <si>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</si>
  <si>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</si>
  <si>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</si>
  <si>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</si>
  <si>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</si>
  <si>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</si>
  <si>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</si>
  <si>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</si>
  <si>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</si>
  <si>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</si>
  <si>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</si>
  <si>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</si>
  <si>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</si>
  <si>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</si>
  <si>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</si>
  <si>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</si>
  <si>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</si>
  <si>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</si>
  <si>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</si>
  <si>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</si>
  <si>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</si>
  <si>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</si>
  <si>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</si>
  <si>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</si>
  <si>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</si>
  <si>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</si>
  <si>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</si>
  <si>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</si>
  <si>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</si>
  <si>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</si>
  <si>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</si>
  <si>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</si>
  <si>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</si>
  <si>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</si>
  <si>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</si>
  <si>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</si>
  <si>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</si>
  <si>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</si>
  <si>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</si>
  <si>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</si>
  <si>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</si>
  <si>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</si>
  <si>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</si>
  <si>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</si>
  <si>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</si>
  <si>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</si>
  <si>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</si>
  <si>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</si>
  <si>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</si>
  <si>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</si>
  <si>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</si>
  <si>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</si>
  <si>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</si>
  <si>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</si>
  <si>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</si>
  <si>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</si>
  <si>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</si>
  <si>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</si>
  <si>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</si>
  <si>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</si>
  <si>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</si>
  <si>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</si>
  <si>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</si>
  <si>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</si>
  <si>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</si>
  <si>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</si>
  <si>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</si>
  <si>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</si>
  <si>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</si>
  <si>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</si>
  <si>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</si>
  <si>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</si>
  <si>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</si>
  <si>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</si>
  <si>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</si>
  <si>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</si>
  <si>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</si>
  <si>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</si>
  <si>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</si>
  <si>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</si>
  <si>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</si>
  <si>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</si>
  <si>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</si>
  <si>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</si>
  <si>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</si>
  <si>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</si>
  <si>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</si>
  <si>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</si>
  <si>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</si>
  <si>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</si>
  <si>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</si>
  <si>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</si>
  <si>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</si>
  <si>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</si>
  <si>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</si>
  <si>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</si>
  <si>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</si>
  <si>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</si>
  <si>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</si>
  <si>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</si>
  <si>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</si>
  <si>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</si>
  <si>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</si>
  <si>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</si>
  <si>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</si>
  <si>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</si>
  <si>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</si>
  <si>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</si>
  <si>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</si>
  <si>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</si>
  <si>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</si>
  <si>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</si>
  <si>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</si>
  <si>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</si>
  <si>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</si>
  <si>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</si>
  <si>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</si>
  <si>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</si>
  <si>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</si>
  <si>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</si>
  <si>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</si>
  <si>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</si>
  <si>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</si>
  <si>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</si>
  <si>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</si>
  <si>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</si>
  <si>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</si>
  <si>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</si>
  <si>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</si>
  <si>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</si>
  <si>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</si>
  <si>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</si>
  <si>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</si>
  <si>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</si>
  <si>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</si>
  <si>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</si>
  <si>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</si>
  <si>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</si>
  <si>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</si>
  <si>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</si>
  <si>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</si>
  <si>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</si>
  <si>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</si>
  <si>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</si>
  <si>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</si>
  <si>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</si>
  <si>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</si>
  <si>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</si>
  <si>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</si>
  <si>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</si>
  <si>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</si>
  <si>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</si>
  <si>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</si>
  <si>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</si>
  <si>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</si>
  <si>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</si>
  <si>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</si>
  <si>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</si>
  <si>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</si>
  <si>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</si>
  <si>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</si>
  <si>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</si>
  <si>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</si>
  <si>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</si>
  <si>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</si>
  <si>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</si>
  <si>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</si>
  <si>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</si>
  <si>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</si>
  <si>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</si>
  <si>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</si>
  <si>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</si>
  <si>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</si>
  <si>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</si>
  <si>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</si>
  <si>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</si>
  <si>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</si>
  <si>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</si>
  <si>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</si>
  <si>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</si>
  <si>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</si>
  <si>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</si>
  <si>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</si>
  <si>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</si>
  <si>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</si>
  <si>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</si>
  <si>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</si>
  <si>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</si>
  <si>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</si>
  <si>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</si>
  <si>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</si>
  <si>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</si>
  <si>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</si>
  <si>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</si>
  <si>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</si>
  <si>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</si>
  <si>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</si>
  <si>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</si>
  <si>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</si>
  <si>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</si>
  <si>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</si>
  <si>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</si>
  <si>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</si>
  <si>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</si>
  <si>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</si>
  <si>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</si>
  <si>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</si>
  <si>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</si>
  <si>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</si>
  <si>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</si>
  <si>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</si>
  <si>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</si>
  <si>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</si>
  <si>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</si>
  <si>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</si>
  <si>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</si>
  <si>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</si>
  <si>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</si>
  <si>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</si>
  <si>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</si>
  <si>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</si>
  <si>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</si>
  <si>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</si>
  <si>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</si>
  <si>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</si>
  <si>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</si>
  <si>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</si>
  <si>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</si>
  <si>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</si>
  <si>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</si>
  <si>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</si>
  <si>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</si>
  <si>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</si>
  <si>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</si>
  <si>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</si>
  <si>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</si>
  <si>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</si>
  <si>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</si>
  <si>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</si>
  <si>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</si>
  <si>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</si>
  <si>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</si>
  <si>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</si>
  <si>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</si>
  <si>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</si>
  <si>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</si>
  <si>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</si>
  <si>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</si>
  <si>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</si>
  <si>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</si>
  <si>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</si>
  <si>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</si>
  <si>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</si>
  <si>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</si>
  <si>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</si>
  <si>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</si>
  <si>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</si>
  <si>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</si>
  <si>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</si>
  <si>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</si>
  <si>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</si>
  <si>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</si>
  <si>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</si>
  <si>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</si>
  <si>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</si>
  <si>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</si>
  <si>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</si>
  <si>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</si>
  <si>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</si>
  <si>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</si>
  <si>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</si>
  <si>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</si>
  <si>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</si>
  <si>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</si>
  <si>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</si>
  <si>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</si>
  <si>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</si>
  <si>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</si>
  <si>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</si>
  <si>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</si>
  <si>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</si>
  <si>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</si>
  <si>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</si>
  <si>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</si>
  <si>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</si>
  <si>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</si>
  <si>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</si>
  <si>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</si>
  <si>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</si>
  <si>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</si>
  <si>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</si>
  <si>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</si>
  <si>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</si>
  <si>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</si>
  <si>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</si>
  <si>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</si>
  <si>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</si>
  <si>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</si>
  <si>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</si>
  <si>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</si>
  <si>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</si>
  <si>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</si>
  <si>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</si>
  <si>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</si>
  <si>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</si>
  <si>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</si>
  <si>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</si>
  <si>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</si>
  <si>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</si>
  <si>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</si>
  <si>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</si>
  <si>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</si>
  <si>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</si>
  <si>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</si>
  <si>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</si>
  <si>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</si>
  <si>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</si>
  <si>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</si>
  <si>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</si>
  <si>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</si>
  <si>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</si>
  <si>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</si>
  <si>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</si>
  <si>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</si>
  <si>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</si>
  <si>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</si>
  <si>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</si>
  <si>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</si>
  <si>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</si>
  <si>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</si>
  <si>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</si>
  <si>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</si>
  <si>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</si>
  <si>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</si>
  <si>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</si>
  <si>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</si>
  <si>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</si>
  <si>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</si>
  <si>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</si>
  <si>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</si>
  <si>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</si>
  <si>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</si>
  <si>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</si>
  <si>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</si>
  <si>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</si>
  <si>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</si>
  <si>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</si>
  <si>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</si>
  <si>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</si>
  <si>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</si>
  <si>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</si>
  <si>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</si>
  <si>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</si>
  <si>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</si>
  <si>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</si>
  <si>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</si>
  <si>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</si>
  <si>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</si>
  <si>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</si>
  <si>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</si>
  <si>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</si>
  <si>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</si>
  <si>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</si>
  <si>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</si>
  <si>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</si>
  <si>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</si>
  <si>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</si>
  <si>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</si>
  <si>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</si>
  <si>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</si>
  <si>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</si>
  <si>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</si>
  <si>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</si>
  <si>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</si>
  <si>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</si>
  <si>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</si>
  <si>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</si>
  <si>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</si>
  <si>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</si>
  <si>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</si>
  <si>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</si>
  <si>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</si>
  <si>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</si>
  <si>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</si>
  <si>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</si>
  <si>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</si>
  <si>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</si>
  <si>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</si>
  <si>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</si>
  <si>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</si>
  <si>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</si>
  <si>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</si>
  <si>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</si>
  <si>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</si>
  <si>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</si>
  <si>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</si>
  <si>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</si>
  <si>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</si>
  <si>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</si>
  <si>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</si>
  <si>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</si>
  <si>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</si>
  <si>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</si>
  <si>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</si>
  <si>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</si>
  <si>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</si>
  <si>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</si>
  <si>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</si>
  <si>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</si>
  <si>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</si>
  <si>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</si>
  <si>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</si>
  <si>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</si>
  <si>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</si>
  <si>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</si>
  <si>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</si>
  <si>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</si>
  <si>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</si>
  <si>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</si>
  <si>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</si>
  <si>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</si>
  <si>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</si>
  <si>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</si>
  <si>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</si>
  <si>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</si>
  <si>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</si>
  <si>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</si>
  <si>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</si>
  <si>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</si>
  <si>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</si>
  <si>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</si>
  <si>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</si>
  <si>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</si>
  <si>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</si>
  <si>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</si>
  <si>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</si>
  <si>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</si>
  <si>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</si>
  <si>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</si>
  <si>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</si>
  <si>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</si>
  <si>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</si>
  <si>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</si>
  <si>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</si>
  <si>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</si>
  <si>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</si>
  <si>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</si>
  <si>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</si>
  <si>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</si>
  <si>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</si>
  <si>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</si>
  <si>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</si>
  <si>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</si>
  <si>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</si>
  <si>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</si>
  <si>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</si>
  <si>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</si>
  <si>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</si>
  <si>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</si>
  <si>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</si>
  <si>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</si>
  <si>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</si>
  <si>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</si>
  <si>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</si>
  <si>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</si>
  <si>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</si>
  <si>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</si>
  <si>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</si>
  <si>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</si>
  <si>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</si>
  <si>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</si>
  <si>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</si>
  <si>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</si>
  <si>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</si>
  <si>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</si>
  <si>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</si>
  <si>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</si>
  <si>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</si>
  <si>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</si>
  <si>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</si>
  <si>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</si>
  <si>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</si>
  <si>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</si>
  <si>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</si>
  <si>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</si>
  <si>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</si>
  <si>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</si>
  <si>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</si>
  <si>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</si>
  <si>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</si>
  <si>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</si>
  <si>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</si>
  <si>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</si>
  <si>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</si>
  <si>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</si>
  <si>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</si>
  <si>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</si>
  <si>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</si>
  <si>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</si>
  <si>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</si>
  <si>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</si>
  <si>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</si>
  <si>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</si>
  <si>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</si>
  <si>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</si>
  <si>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</si>
  <si>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</si>
  <si>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</si>
  <si>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</si>
  <si>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</si>
  <si>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</si>
  <si>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</si>
  <si>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</si>
  <si>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</si>
  <si>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</si>
  <si>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</si>
  <si>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</si>
  <si>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</si>
  <si>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</si>
  <si>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</si>
  <si>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</si>
  <si>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</si>
  <si>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</si>
  <si>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</si>
  <si>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</si>
  <si>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</si>
  <si>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</si>
  <si>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</si>
  <si>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</si>
  <si>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</si>
  <si>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</si>
  <si>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</si>
  <si>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</si>
  <si>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</si>
  <si>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</si>
  <si>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</si>
  <si>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</si>
  <si>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</si>
  <si>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</si>
  <si>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</si>
  <si>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</si>
  <si>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</si>
  <si>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</si>
  <si>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</si>
  <si>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</si>
  <si>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</si>
  <si>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</si>
  <si>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</si>
  <si>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</si>
  <si>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</si>
  <si>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</si>
  <si>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</si>
  <si>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</si>
  <si>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</si>
  <si>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</si>
  <si>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</si>
  <si>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</si>
  <si>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</si>
  <si>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</si>
  <si>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</si>
  <si>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</si>
  <si>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</si>
  <si>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</si>
  <si>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</si>
  <si>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</si>
  <si>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</si>
  <si>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</si>
  <si>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</si>
  <si>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</si>
  <si>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</si>
  <si>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</si>
  <si>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</si>
  <si>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</si>
  <si>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</si>
  <si>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</si>
  <si>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</si>
  <si>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</si>
  <si>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</si>
  <si>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</si>
  <si>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</si>
  <si>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</si>
  <si>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</si>
  <si>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</si>
  <si>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</si>
  <si>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</si>
  <si>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</si>
  <si>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</si>
  <si>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</si>
  <si>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</si>
  <si>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</si>
  <si>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</si>
  <si>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</si>
  <si>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</si>
  <si>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</si>
  <si>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</si>
  <si>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</si>
  <si>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</si>
  <si>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</si>
  <si>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</si>
  <si>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</si>
  <si>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</si>
  <si>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</si>
  <si>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</si>
  <si>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</si>
  <si>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</si>
  <si>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</si>
  <si>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</si>
  <si>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</si>
  <si>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</si>
  <si>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</si>
  <si>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</si>
  <si>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</si>
  <si>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</si>
  <si>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</si>
  <si>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</si>
  <si>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</si>
  <si>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</si>
  <si>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</si>
  <si>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</si>
  <si>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</si>
  <si>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</si>
  <si>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</si>
  <si>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</si>
  <si>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</si>
  <si>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</si>
  <si>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</si>
  <si>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</si>
  <si>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</si>
  <si>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</si>
  <si>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</si>
  <si>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</si>
  <si>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</si>
  <si>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</si>
  <si>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</si>
  <si>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</si>
  <si>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</si>
  <si>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</si>
  <si>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</si>
  <si>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</si>
  <si>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</si>
  <si>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</si>
  <si>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</si>
  <si>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</si>
  <si>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</si>
  <si>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</si>
  <si>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</si>
  <si>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</si>
  <si>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</si>
  <si>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</si>
  <si>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</si>
  <si>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</si>
  <si>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</si>
  <si>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</si>
  <si>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</si>
  <si>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</si>
  <si>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</si>
  <si>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</si>
  <si>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</si>
  <si>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</si>
  <si>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</si>
  <si>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</si>
  <si>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</si>
  <si>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</si>
  <si>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</si>
  <si>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</si>
  <si>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</si>
  <si>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</si>
  <si>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</si>
  <si>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</si>
  <si>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</si>
  <si>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</si>
  <si>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</si>
  <si>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</si>
  <si>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</si>
  <si>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</si>
  <si>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</si>
  <si>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</si>
  <si>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</si>
  <si>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</si>
  <si>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</si>
  <si>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</si>
  <si>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</si>
  <si>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</si>
  <si>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</si>
  <si>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</si>
  <si>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</si>
  <si>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</si>
  <si>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</si>
  <si>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</si>
  <si>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</si>
  <si>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</si>
  <si>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</si>
  <si>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</si>
  <si>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</si>
  <si>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</si>
  <si>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</si>
  <si>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</si>
  <si>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</si>
  <si>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</si>
  <si>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</si>
  <si>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</si>
  <si>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</si>
  <si>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</si>
  <si>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</si>
  <si>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</si>
  <si>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</si>
  <si>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</si>
  <si>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</si>
  <si>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</si>
  <si>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</si>
  <si>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</si>
  <si>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</si>
  <si>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</si>
  <si>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</si>
  <si>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</si>
  <si>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</si>
  <si>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</si>
  <si>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</si>
  <si>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</si>
  <si>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</si>
  <si>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</si>
  <si>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</si>
  <si>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</si>
  <si>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</si>
  <si>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</si>
  <si>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</si>
  <si>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</si>
  <si>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</si>
  <si>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</si>
  <si>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</si>
  <si>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</si>
  <si>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</si>
  <si>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</si>
  <si>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</si>
  <si>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</si>
  <si>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</si>
  <si>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</si>
  <si>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</si>
  <si>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</si>
  <si>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</si>
  <si>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</si>
  <si>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</si>
  <si>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</si>
  <si>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</si>
  <si>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</si>
  <si>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</si>
  <si>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</si>
  <si>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</si>
  <si>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</si>
  <si>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</si>
  <si>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</si>
  <si>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</si>
  <si>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</si>
  <si>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</si>
  <si>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</si>
  <si>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</si>
  <si>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</si>
  <si>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</si>
  <si>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</si>
  <si>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</si>
  <si>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</si>
  <si>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</si>
  <si>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</si>
  <si>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</si>
  <si>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</si>
  <si>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</si>
  <si>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</si>
  <si>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</si>
  <si>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</si>
  <si>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</si>
  <si>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</si>
  <si>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</si>
  <si>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</si>
  <si>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</si>
  <si>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</si>
  <si>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</si>
  <si>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</si>
  <si>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</si>
  <si>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</si>
  <si>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</si>
  <si>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</si>
  <si>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</si>
  <si>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</si>
  <si>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</si>
  <si>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</si>
  <si>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</si>
  <si>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</si>
  <si>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</si>
  <si>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</si>
  <si>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</si>
  <si>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</si>
  <si>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</si>
  <si>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</si>
  <si>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</si>
  <si>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</si>
  <si>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</si>
  <si>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</si>
  <si>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</si>
  <si>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</si>
  <si>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</si>
  <si>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</si>
  <si>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</si>
  <si>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</si>
  <si>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</si>
  <si>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</si>
  <si>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</si>
  <si>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</si>
  <si>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</si>
  <si>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</si>
  <si>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</si>
  <si>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</si>
  <si>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</si>
  <si>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</si>
  <si>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</si>
  <si>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</si>
  <si>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</si>
  <si>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</si>
  <si>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</si>
  <si>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</si>
  <si>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</si>
  <si>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</si>
  <si>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</si>
  <si>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</si>
  <si>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</si>
  <si>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</si>
  <si>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</si>
  <si>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</si>
  <si>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</si>
  <si>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</si>
  <si>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</si>
  <si>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</si>
  <si>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</si>
  <si>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</si>
  <si>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</si>
  <si>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</si>
  <si>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</si>
  <si>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</si>
  <si>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</si>
  <si>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</si>
  <si>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</si>
  <si>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</si>
  <si>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</si>
  <si>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</si>
  <si>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</si>
  <si>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</si>
  <si>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</si>
  <si>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</si>
  <si>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</si>
  <si>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</si>
  <si>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</si>
  <si>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</si>
  <si>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</si>
  <si>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</si>
  <si>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</si>
  <si>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</si>
  <si>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</si>
  <si>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</si>
  <si>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</si>
  <si>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</si>
  <si>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</si>
  <si>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</si>
  <si>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</si>
  <si>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</si>
  <si>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</si>
  <si>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</si>
  <si>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</si>
  <si>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</si>
  <si>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</si>
  <si>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</si>
  <si>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</si>
  <si>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</si>
  <si>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</si>
  <si>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</si>
  <si>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</si>
  <si>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</si>
  <si>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</si>
  <si>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</si>
  <si>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</si>
  <si>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</si>
  <si>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</si>
  <si>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</si>
  <si>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</si>
  <si>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</si>
  <si>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</si>
  <si>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</si>
  <si>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</si>
  <si>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</si>
  <si>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</si>
  <si>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</si>
  <si>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</si>
  <si>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</si>
  <si>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</si>
  <si>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</si>
  <si>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</si>
  <si>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</si>
  <si>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</si>
  <si>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</si>
  <si>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</si>
  <si>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</si>
  <si>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</si>
  <si>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</si>
  <si>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</si>
  <si>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</si>
  <si>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</si>
  <si>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</si>
  <si>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</si>
  <si>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</si>
  <si>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</si>
  <si>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</si>
  <si>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</si>
  <si>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</si>
  <si>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</si>
  <si>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</si>
  <si>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</si>
  <si>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</si>
  <si>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</si>
  <si>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</si>
  <si>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</si>
  <si>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</si>
  <si>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</si>
  <si>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</si>
  <si>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</si>
  <si>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</si>
  <si>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</si>
  <si>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</si>
  <si>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</si>
  <si>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</si>
  <si>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</si>
  <si>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</si>
  <si>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</si>
  <si>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</si>
  <si>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</si>
  <si>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</si>
  <si>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</si>
  <si>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</si>
  <si>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</si>
  <si>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</si>
  <si>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</si>
  <si>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</si>
  <si>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</si>
  <si>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</si>
  <si>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</si>
  <si>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</si>
  <si>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</si>
  <si>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</si>
  <si>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</si>
  <si>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</si>
  <si>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</si>
  <si>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</si>
  <si>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</si>
  <si>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</si>
  <si>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</si>
  <si>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</si>
  <si>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</si>
  <si>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</si>
  <si>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</si>
  <si>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</si>
  <si>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</si>
  <si>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</si>
  <si>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</si>
  <si>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</si>
  <si>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</si>
  <si>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</si>
  <si>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</si>
  <si>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</si>
  <si>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</si>
  <si>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</si>
  <si>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</si>
  <si>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</si>
  <si>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</si>
  <si>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</si>
  <si>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</si>
  <si>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</si>
  <si>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</si>
  <si>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</si>
  <si>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</si>
  <si>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</si>
  <si>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</si>
  <si>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</si>
  <si>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</si>
  <si>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</si>
  <si>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</si>
  <si>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</si>
  <si>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</si>
  <si>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</si>
  <si>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</si>
  <si>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</si>
  <si>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</si>
  <si>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</si>
  <si>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</si>
  <si>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</si>
  <si>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</si>
  <si>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</si>
  <si>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</si>
  <si>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</si>
  <si>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</si>
  <si>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</si>
  <si>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</si>
  <si>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</si>
  <si>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</si>
  <si>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</si>
  <si>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</si>
  <si>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</si>
  <si>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</si>
  <si>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</si>
  <si>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</si>
  <si>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</si>
  <si>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</si>
  <si>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</si>
  <si>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</si>
  <si>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</si>
  <si>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</si>
  <si>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</si>
  <si>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</si>
  <si>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</si>
  <si>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</si>
  <si>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</si>
  <si>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</si>
  <si>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</si>
  <si>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</si>
  <si>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</si>
  <si>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</si>
  <si>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</si>
  <si>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</si>
  <si>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</si>
  <si>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</si>
  <si>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</si>
  <si>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</si>
  <si>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</si>
  <si>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</si>
  <si>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</si>
  <si>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</si>
  <si>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</si>
  <si>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</si>
  <si>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</si>
  <si>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</si>
  <si>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</si>
  <si>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</si>
  <si>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</si>
  <si>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</si>
  <si>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</si>
  <si>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</si>
  <si>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</si>
  <si>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</si>
  <si>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</si>
  <si>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</si>
  <si>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</si>
  <si>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</si>
  <si>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</si>
  <si>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</si>
  <si>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</si>
  <si>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</si>
  <si>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</si>
  <si>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</si>
  <si>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</si>
  <si>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</si>
  <si>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</si>
  <si>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</si>
  <si>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</si>
  <si>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</si>
  <si>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</si>
  <si>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</si>
  <si>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</si>
  <si>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</si>
  <si>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</si>
  <si>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</si>
  <si>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</si>
  <si>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</si>
  <si>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</si>
  <si>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</si>
  <si>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</si>
  <si>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</si>
  <si>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</si>
  <si>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</si>
  <si>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</si>
  <si>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</si>
  <si>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</si>
  <si>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</si>
  <si>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</si>
  <si>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</si>
  <si>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</si>
  <si>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</si>
  <si>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</si>
  <si>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</si>
  <si>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</si>
  <si>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</si>
  <si>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</si>
  <si>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</si>
  <si>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</si>
  <si>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</si>
  <si>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</si>
  <si>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</si>
  <si>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</si>
  <si>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</si>
  <si>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</si>
  <si>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</si>
  <si>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</si>
  <si>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</si>
  <si>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</si>
  <si>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</si>
  <si>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</si>
  <si>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</si>
  <si>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</si>
  <si>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</si>
  <si>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</si>
  <si>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</si>
  <si>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</si>
  <si>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</si>
  <si>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</si>
  <si>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</si>
  <si>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</si>
  <si>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</si>
  <si>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</si>
  <si>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</si>
  <si>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</si>
  <si>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</si>
  <si>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</si>
  <si>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</si>
  <si>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</si>
  <si>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</si>
  <si>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</si>
  <si>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</si>
  <si>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</si>
  <si>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</si>
  <si>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</si>
  <si>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</si>
  <si>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</si>
  <si>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</si>
  <si>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</si>
  <si>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</si>
  <si>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</si>
  <si>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</si>
  <si>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</si>
  <si>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</si>
  <si>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</si>
  <si>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</si>
  <si>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</si>
  <si>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</si>
  <si>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</si>
  <si>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</si>
  <si>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</si>
  <si>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</si>
  <si>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</si>
  <si>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</si>
  <si>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</si>
  <si>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</si>
  <si>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</si>
  <si>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</si>
  <si>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</si>
  <si>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</si>
  <si>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</si>
  <si>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</si>
  <si>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</si>
  <si>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</si>
  <si>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</si>
  <si>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</si>
  <si>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</si>
  <si>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</si>
  <si>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</si>
  <si>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</si>
  <si>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</si>
  <si>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</si>
  <si>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</si>
  <si>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</si>
  <si>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</si>
  <si>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</si>
  <si>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</si>
  <si>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</si>
  <si>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</si>
  <si>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</si>
  <si>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</si>
  <si>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</si>
  <si>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</si>
  <si>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</si>
  <si>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</si>
  <si>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</si>
  <si>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</si>
  <si>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</si>
  <si>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</si>
  <si>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</si>
  <si>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</si>
  <si>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</si>
  <si>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</si>
  <si>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</si>
  <si>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</si>
  <si>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</si>
  <si>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</si>
  <si>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</si>
  <si>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</si>
  <si>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</si>
  <si>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</si>
  <si>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</si>
  <si>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</si>
  <si>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</si>
  <si>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</si>
  <si>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</si>
  <si>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</si>
  <si>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</si>
  <si>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</si>
  <si>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</si>
  <si>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</si>
  <si>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</si>
  <si>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</si>
  <si>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</si>
  <si>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</si>
  <si>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</si>
  <si>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</si>
  <si>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</si>
  <si>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</si>
  <si>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</si>
  <si>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</si>
  <si>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</si>
  <si>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</si>
  <si>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</si>
  <si>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</si>
  <si>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</si>
  <si>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</si>
  <si>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</si>
  <si>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</si>
  <si>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</si>
  <si>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</si>
  <si>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</si>
  <si>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</si>
  <si>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</si>
  <si>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</si>
  <si>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</si>
  <si>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</si>
  <si>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</si>
  <si>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</si>
  <si>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</si>
  <si>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</si>
  <si>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</si>
  <si>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</si>
  <si>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</si>
  <si>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</si>
  <si>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</si>
  <si>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</si>
  <si>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</si>
  <si>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</si>
  <si>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</si>
  <si>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</si>
  <si>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</si>
  <si>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</si>
  <si>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</si>
  <si>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</si>
  <si>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</si>
  <si>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</si>
  <si>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</si>
  <si>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</si>
  <si>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</si>
  <si>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</si>
  <si>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</si>
  <si>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</si>
  <si>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</si>
  <si>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</si>
  <si>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</si>
  <si>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</si>
  <si>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</si>
  <si>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</si>
  <si>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</si>
  <si>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</si>
  <si>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</si>
  <si>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</si>
  <si>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</si>
  <si>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</si>
  <si>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</si>
  <si>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</si>
  <si>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</si>
  <si>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</si>
  <si>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</si>
  <si>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</si>
  <si>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</si>
  <si>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</si>
  <si>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</si>
  <si>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</si>
  <si>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</si>
  <si>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</si>
  <si>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</si>
  <si>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</si>
  <si>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</si>
  <si>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</si>
  <si>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</si>
  <si>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</si>
  <si>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</si>
  <si>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</si>
  <si>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</si>
  <si>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</si>
  <si>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</si>
  <si>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</si>
  <si>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</si>
  <si>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</si>
  <si>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</si>
  <si>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</si>
  <si>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</si>
  <si>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</si>
  <si>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</si>
  <si>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</si>
  <si>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</si>
  <si>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</si>
  <si>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</si>
  <si>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</si>
  <si>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</si>
  <si>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</si>
  <si>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</si>
  <si>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</si>
  <si>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</si>
  <si>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</si>
  <si>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</si>
  <si>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</si>
  <si>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</si>
  <si>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</si>
  <si>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</si>
  <si>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</si>
  <si>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</si>
  <si>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</si>
  <si>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</si>
  <si>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</si>
  <si>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</si>
  <si>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</si>
  <si>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</si>
  <si>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</si>
  <si>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</si>
  <si>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</si>
  <si>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</si>
  <si>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</si>
  <si>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</si>
  <si>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</si>
  <si>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</si>
  <si>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</si>
  <si>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</si>
  <si>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</si>
  <si>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</si>
  <si>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</si>
  <si>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</si>
  <si>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</si>
  <si>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</si>
  <si>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</si>
  <si>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</si>
  <si>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</si>
  <si>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</si>
  <si>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</si>
  <si>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</si>
  <si>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</si>
  <si>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</si>
  <si>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</si>
  <si>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</si>
  <si>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</si>
  <si>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</si>
  <si>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</si>
  <si>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</si>
  <si>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</si>
  <si>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</si>
  <si>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</si>
  <si>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</si>
  <si>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</si>
  <si>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</si>
  <si>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</si>
  <si>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</si>
  <si>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</si>
  <si>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</si>
  <si>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</si>
  <si>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</si>
  <si>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</si>
  <si>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</si>
  <si>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</si>
  <si>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</si>
  <si>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</si>
  <si>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</si>
  <si>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</si>
  <si>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</si>
  <si>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</si>
  <si>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</si>
  <si>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</si>
  <si>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</si>
  <si>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</si>
  <si>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</si>
  <si>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</si>
  <si>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</si>
  <si>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</si>
  <si>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</si>
  <si>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</si>
  <si>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</si>
  <si>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</si>
  <si>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</si>
  <si>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</si>
  <si>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</si>
  <si>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</si>
  <si>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</si>
  <si>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</si>
  <si>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</si>
  <si>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</si>
  <si>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</si>
  <si>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</si>
  <si>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</si>
  <si>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</si>
  <si>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</si>
  <si>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</si>
  <si>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</si>
  <si>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</si>
  <si>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</si>
  <si>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</si>
  <si>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</si>
  <si>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</si>
  <si>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</si>
  <si>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</si>
  <si>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</si>
  <si>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</si>
  <si>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</si>
  <si>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</si>
  <si>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</si>
  <si>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</si>
  <si>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</si>
  <si>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</si>
  <si>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</si>
  <si>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</si>
  <si>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</si>
  <si>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</si>
  <si>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</si>
  <si>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</si>
  <si>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</si>
  <si>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</si>
  <si>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</si>
  <si>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</si>
  <si>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</si>
  <si>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</si>
  <si>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</si>
  <si>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</si>
  <si>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</si>
  <si>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</si>
  <si>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</si>
  <si>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</si>
  <si>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</si>
  <si>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</si>
  <si>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</si>
  <si>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</si>
  <si>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</si>
  <si>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</si>
  <si>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</si>
  <si>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</si>
  <si>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</si>
  <si>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</si>
  <si>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</si>
  <si>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</si>
  <si>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</si>
  <si>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</si>
  <si>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</si>
  <si>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</si>
  <si>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</si>
  <si>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</si>
  <si>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</si>
  <si>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</si>
  <si>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</si>
  <si>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</si>
  <si>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</si>
  <si>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</si>
  <si>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</si>
  <si>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</si>
  <si>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</si>
  <si>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</si>
  <si>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</si>
  <si>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</si>
  <si>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</si>
  <si>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</si>
  <si>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</si>
  <si>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</si>
  <si>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</si>
  <si>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</si>
  <si>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</si>
  <si>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</si>
  <si>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</si>
  <si>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</si>
  <si>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</si>
  <si>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</si>
  <si>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</si>
  <si>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</si>
  <si>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</si>
  <si>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</si>
  <si>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</si>
  <si>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</si>
  <si>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</si>
  <si>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</si>
  <si>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</si>
  <si>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</si>
  <si>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</si>
  <si>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</si>
  <si>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</si>
  <si>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</si>
  <si>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</si>
  <si>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</si>
  <si>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</si>
  <si>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</si>
  <si>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</si>
  <si>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</si>
  <si>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</si>
  <si>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</si>
  <si>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</si>
  <si>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</si>
  <si>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</si>
  <si>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</si>
  <si>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</si>
  <si>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</si>
  <si>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</si>
  <si>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</si>
  <si>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</si>
  <si>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</si>
  <si>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</si>
  <si>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</si>
  <si>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</si>
  <si>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</si>
  <si>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</si>
  <si>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</si>
  <si>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</si>
  <si>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</si>
  <si>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</si>
  <si>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</si>
  <si>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</si>
  <si>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</si>
  <si>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</si>
  <si>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</si>
  <si>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</si>
  <si>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</si>
  <si>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</si>
  <si>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</si>
  <si>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</si>
  <si>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</si>
  <si>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</si>
  <si>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</si>
  <si>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</si>
  <si>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</si>
  <si>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</si>
  <si>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</si>
  <si>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</si>
  <si>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</si>
  <si>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</si>
  <si>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</si>
  <si>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</si>
  <si>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</si>
  <si>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</si>
  <si>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</si>
  <si>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</si>
  <si>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</si>
  <si>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</si>
  <si>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</si>
  <si>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</si>
  <si>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</si>
  <si>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</si>
  <si>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</si>
  <si>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</si>
  <si>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</si>
  <si>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</si>
  <si>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</si>
  <si>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</si>
  <si>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</si>
  <si>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</si>
  <si>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</si>
  <si>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</si>
  <si>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</si>
  <si>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</si>
  <si>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</si>
  <si>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</si>
  <si>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</si>
  <si>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</si>
  <si>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</si>
  <si>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</si>
  <si>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</si>
  <si>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</si>
  <si>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</si>
  <si>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</si>
  <si>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</si>
  <si>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</si>
  <si>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</si>
  <si>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</si>
  <si>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</si>
  <si>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</si>
  <si>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</si>
  <si>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</si>
  <si>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</si>
  <si>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</si>
  <si>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</si>
  <si>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</si>
  <si>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</si>
  <si>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</si>
  <si>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</si>
  <si>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</si>
  <si>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</si>
  <si>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</si>
  <si>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</si>
  <si>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</si>
  <si>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</si>
  <si>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</si>
  <si>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</si>
  <si>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</si>
  <si>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</si>
  <si>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</si>
  <si>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</si>
  <si>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</si>
  <si>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</si>
  <si>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</si>
  <si>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</si>
  <si>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</si>
  <si>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</si>
  <si>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</si>
  <si>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</si>
  <si>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</si>
  <si>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</si>
  <si>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</si>
  <si>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</si>
  <si>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</si>
  <si>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</si>
  <si>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</si>
  <si>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</si>
  <si>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</si>
  <si>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</si>
  <si>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</si>
  <si>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</si>
  <si>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</si>
  <si>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</si>
  <si>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</si>
  <si>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</si>
  <si>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</si>
  <si>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</si>
  <si>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</si>
  <si>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</si>
  <si>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</si>
  <si>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</si>
  <si>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</si>
  <si>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</si>
  <si>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</si>
  <si>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</si>
  <si>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</si>
  <si>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</si>
  <si>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</si>
  <si>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</si>
  <si>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</si>
  <si>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</si>
  <si>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</si>
  <si>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</si>
  <si>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</si>
  <si>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</si>
  <si>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</si>
  <si>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</si>
  <si>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</si>
  <si>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</si>
  <si>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</si>
  <si>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</si>
  <si>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</si>
  <si>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</si>
  <si>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</si>
  <si>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</si>
  <si>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</si>
  <si>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</si>
  <si>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</si>
  <si>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</si>
  <si>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</si>
  <si>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</si>
  <si>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</si>
  <si>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</si>
  <si>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</si>
  <si>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</si>
  <si>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</si>
  <si>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</si>
  <si>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</si>
  <si>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</si>
  <si>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</si>
  <si>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</si>
  <si>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</si>
  <si>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</si>
  <si>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</si>
  <si>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</si>
  <si>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</si>
  <si>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</si>
  <si>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</si>
  <si>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</si>
  <si>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</si>
  <si>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</si>
  <si>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</si>
  <si>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</si>
  <si>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</si>
  <si>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</si>
  <si>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</si>
  <si>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</si>
  <si>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</si>
  <si>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</si>
  <si>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</si>
  <si>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</si>
  <si>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</si>
  <si>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</si>
  <si>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</si>
  <si>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</si>
  <si>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</si>
  <si>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</si>
  <si>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</si>
  <si>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</si>
  <si>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</si>
  <si>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</si>
  <si>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</si>
  <si>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</si>
  <si>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</si>
  <si>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</si>
  <si>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</si>
  <si>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</si>
  <si>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</si>
  <si>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</si>
  <si>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</si>
  <si>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</si>
  <si>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</si>
  <si>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</si>
  <si>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</si>
  <si>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</si>
  <si>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</si>
  <si>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</si>
  <si>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</si>
  <si>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</si>
  <si>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</si>
  <si>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</si>
  <si>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</si>
  <si>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</si>
  <si>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</si>
  <si>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</si>
  <si>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</si>
  <si>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</si>
  <si>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</si>
  <si>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</si>
  <si>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</si>
  <si>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</si>
  <si>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</si>
  <si>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</si>
  <si>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</si>
  <si>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</si>
  <si>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</si>
  <si>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</si>
  <si>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</si>
  <si>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</si>
  <si>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</si>
  <si>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</si>
  <si>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</si>
  <si>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</si>
  <si>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</si>
  <si>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</si>
  <si>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</si>
  <si>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</si>
  <si>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</si>
  <si>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</si>
  <si>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</si>
  <si>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</si>
  <si>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</si>
  <si>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</si>
  <si>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</si>
  <si>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</si>
  <si>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</si>
  <si>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</si>
  <si>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</si>
  <si>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</si>
  <si>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</si>
  <si>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</si>
  <si>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</si>
  <si>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</si>
  <si>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</si>
  <si>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</si>
  <si>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</si>
  <si>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</si>
  <si>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</si>
  <si>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</si>
  <si>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</si>
  <si>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</si>
  <si>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</si>
  <si>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</si>
  <si>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</si>
  <si>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</si>
  <si>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</si>
  <si>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</si>
  <si>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</si>
  <si>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</si>
  <si>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</si>
  <si>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</si>
  <si>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</si>
  <si>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</si>
  <si>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</si>
  <si>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</si>
  <si>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</si>
  <si>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</si>
  <si>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</si>
  <si>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</si>
  <si>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</si>
  <si>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</si>
  <si>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</si>
  <si>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</si>
  <si>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</si>
  <si>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</si>
  <si>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</si>
  <si>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</si>
  <si>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</si>
  <si>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</si>
  <si>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</si>
  <si>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</si>
  <si>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</si>
  <si>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</si>
  <si>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</si>
  <si>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</si>
  <si>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</si>
  <si>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</si>
  <si>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</si>
  <si>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</si>
  <si>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</si>
  <si>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</si>
  <si>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</si>
  <si>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</si>
  <si>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</si>
  <si>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</si>
  <si>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</si>
  <si>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</si>
  <si>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</si>
  <si>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</si>
  <si>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</si>
  <si>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</si>
  <si>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</si>
  <si>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</si>
  <si>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</si>
  <si>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</si>
  <si>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</si>
  <si>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</si>
  <si>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</si>
  <si>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</si>
  <si>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</si>
  <si>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</si>
  <si>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</si>
  <si>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</si>
  <si>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</si>
  <si>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</si>
  <si>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</si>
  <si>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</si>
  <si>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</si>
  <si>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</si>
  <si>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</si>
  <si>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</si>
  <si>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</si>
  <si>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</si>
  <si>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</si>
  <si>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</si>
  <si>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</si>
  <si>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</si>
  <si>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</si>
  <si>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</si>
  <si>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</si>
  <si>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</si>
  <si>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</si>
  <si>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</si>
  <si>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</si>
  <si>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</si>
  <si>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</si>
  <si>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</si>
  <si>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</si>
  <si>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</si>
  <si>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</si>
  <si>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</si>
  <si>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</si>
  <si>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</si>
  <si>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</si>
  <si>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</si>
  <si>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</si>
  <si>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</si>
  <si>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</si>
  <si>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</si>
  <si>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</si>
  <si>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</si>
  <si>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</si>
  <si>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</si>
  <si>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</si>
  <si>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</si>
  <si>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</si>
  <si>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</si>
  <si>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</si>
  <si>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</si>
  <si>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</si>
  <si>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</si>
  <si>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</si>
  <si>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</si>
  <si>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</si>
  <si>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</si>
  <si>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</si>
  <si>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</si>
  <si>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</si>
  <si>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</si>
  <si>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</si>
  <si>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</si>
  <si>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</si>
  <si>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</si>
  <si>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</si>
  <si>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</si>
  <si>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</si>
  <si>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</si>
  <si>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</si>
  <si>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</si>
  <si>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</si>
  <si>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</si>
  <si>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</si>
  <si>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</si>
  <si>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</si>
  <si>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</si>
  <si>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</si>
  <si>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</si>
  <si>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</si>
  <si>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</si>
  <si>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</si>
  <si>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</si>
  <si>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</si>
  <si>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</si>
  <si>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</si>
  <si>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</si>
  <si>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</si>
  <si>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</si>
  <si>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</si>
  <si>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</si>
  <si>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</si>
  <si>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</si>
  <si>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</si>
  <si>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</si>
  <si>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</si>
  <si>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</si>
  <si>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</si>
  <si>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</si>
  <si>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</si>
  <si>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</si>
  <si>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</si>
  <si>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</si>
  <si>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</si>
  <si>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</si>
  <si>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</si>
  <si>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</si>
  <si>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</si>
  <si>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</si>
  <si>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</si>
  <si>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</si>
  <si>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</si>
  <si>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</si>
  <si>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</si>
  <si>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</si>
  <si>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</si>
  <si>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</si>
  <si>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</si>
  <si>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</si>
  <si>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</si>
  <si>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</si>
  <si>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</si>
  <si>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</si>
  <si>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</si>
  <si>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</si>
  <si>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</si>
  <si>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</si>
  <si>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</si>
  <si>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</si>
  <si>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</si>
  <si>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</si>
  <si>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</si>
  <si>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</si>
  <si>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</si>
  <si>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</si>
  <si>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</si>
  <si>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</si>
  <si>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</si>
  <si>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</si>
  <si>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</si>
  <si>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</si>
  <si>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</si>
  <si>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</si>
  <si>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</si>
  <si>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</si>
  <si>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</si>
  <si>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</si>
  <si>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</si>
  <si>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</si>
  <si>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</si>
  <si>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</si>
  <si>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</si>
  <si>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</si>
  <si>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</si>
  <si>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</si>
  <si>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</si>
  <si>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</si>
  <si>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</si>
  <si>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</si>
  <si>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</si>
  <si>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</si>
  <si>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</si>
  <si>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</si>
  <si>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</si>
  <si>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</si>
  <si>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</si>
  <si>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</si>
  <si>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</si>
  <si>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</si>
  <si>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</si>
  <si>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</si>
  <si>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</si>
  <si>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</si>
  <si>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</si>
  <si>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</si>
  <si>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</si>
  <si>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</si>
  <si>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</si>
  <si>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</si>
  <si>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</si>
  <si>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</si>
  <si>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</si>
  <si>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</si>
  <si>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</si>
  <si>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</si>
  <si>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</si>
  <si>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</si>
  <si>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</si>
  <si>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</si>
  <si>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</si>
  <si>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</si>
  <si>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</si>
  <si>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</si>
  <si>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</si>
  <si>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</si>
  <si>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</si>
  <si>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</si>
  <si>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</si>
  <si>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</si>
  <si>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</si>
  <si>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</si>
  <si>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</si>
  <si>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</si>
  <si>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</si>
  <si>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</si>
  <si>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</si>
  <si>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</si>
  <si>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</si>
  <si>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</si>
  <si>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</si>
  <si>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</si>
  <si>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</si>
  <si>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</si>
  <si>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</si>
  <si>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</si>
  <si>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</si>
  <si>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</si>
  <si>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</si>
  <si>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</si>
  <si>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</si>
  <si>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</si>
  <si>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</si>
  <si>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</si>
  <si>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</si>
  <si>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</si>
  <si>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</si>
  <si>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</si>
  <si>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</si>
  <si>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</si>
  <si>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</si>
  <si>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</si>
  <si>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</si>
  <si>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</si>
  <si>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</si>
  <si>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</si>
  <si>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</si>
  <si>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</si>
  <si>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</si>
  <si>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</si>
  <si>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</si>
  <si>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</si>
  <si>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</si>
  <si>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</si>
  <si>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</si>
  <si>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</si>
  <si>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</si>
  <si>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</si>
  <si>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</si>
  <si>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</si>
  <si>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</si>
  <si>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</si>
  <si>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</si>
  <si>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</si>
  <si>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</si>
  <si>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</si>
  <si>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</si>
  <si>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</si>
  <si>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</si>
  <si>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</si>
  <si>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</si>
  <si>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</si>
  <si>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</si>
  <si>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</si>
  <si>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</si>
  <si>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</si>
  <si>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</si>
  <si>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</si>
  <si>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</si>
  <si>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</si>
  <si>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</si>
  <si>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</si>
  <si>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</si>
  <si>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</si>
  <si>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</si>
  <si>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</si>
  <si>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</si>
  <si>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</si>
  <si>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</si>
  <si>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</si>
  <si>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</si>
  <si>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</si>
  <si>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</si>
  <si>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</si>
  <si>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</si>
  <si>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</si>
  <si>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</si>
  <si>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</si>
  <si>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</si>
  <si>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</si>
  <si>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</si>
  <si>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</si>
  <si>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</si>
  <si>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</si>
  <si>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</si>
  <si>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</si>
  <si>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</si>
  <si>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</si>
  <si>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</si>
  <si>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</si>
  <si>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</si>
  <si>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</si>
  <si>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</si>
  <si>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</si>
  <si>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</si>
  <si>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</si>
  <si>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</si>
  <si>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</si>
  <si>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</si>
  <si>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</si>
  <si>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</si>
  <si>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</si>
  <si>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</si>
  <si>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</si>
  <si>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</si>
  <si>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</si>
  <si>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</si>
  <si>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</si>
  <si>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</si>
  <si>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</si>
  <si>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</si>
  <si>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</si>
  <si>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</si>
  <si>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</si>
  <si>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</si>
  <si>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</si>
  <si>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</si>
  <si>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</si>
  <si>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</si>
  <si>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</si>
  <si>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</si>
  <si>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</si>
  <si>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</si>
  <si>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</si>
  <si>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</si>
  <si>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</si>
  <si>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</si>
  <si>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</si>
  <si>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</si>
  <si>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</si>
  <si>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</si>
  <si>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</si>
  <si>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</si>
  <si>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</si>
  <si>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</si>
  <si>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</si>
  <si>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</si>
  <si>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</si>
  <si>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</si>
  <si>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</si>
  <si>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</si>
  <si>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</si>
  <si>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</si>
  <si>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</si>
  <si>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</si>
  <si>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</si>
  <si>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</si>
  <si>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</si>
  <si>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</si>
  <si>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</si>
  <si>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</si>
  <si>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</si>
  <si>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</si>
  <si>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</si>
  <si>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</si>
  <si>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</si>
  <si>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</si>
  <si>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</si>
  <si>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</si>
  <si>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</si>
  <si>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</si>
  <si>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</si>
  <si>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</si>
  <si>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</si>
  <si>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</si>
  <si>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</si>
  <si>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</si>
  <si>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</si>
  <si>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</si>
  <si>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</si>
  <si>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</si>
  <si>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</si>
  <si>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</si>
  <si>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</si>
  <si>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</si>
  <si>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</si>
  <si>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</si>
  <si>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</si>
  <si>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</si>
  <si>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</si>
  <si>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</si>
  <si>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</si>
  <si>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</si>
  <si>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</si>
  <si>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</si>
  <si>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</si>
  <si>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</si>
  <si>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</si>
  <si>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</si>
  <si>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</si>
  <si>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</si>
  <si>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</si>
  <si>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</si>
  <si>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</si>
  <si>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</si>
  <si>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</si>
  <si>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</si>
  <si>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</si>
  <si>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</si>
  <si>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</si>
  <si>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</si>
  <si>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</si>
  <si>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</si>
  <si>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</si>
  <si>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</si>
  <si>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</si>
  <si>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</si>
  <si>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</si>
  <si>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</si>
  <si>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</si>
  <si>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</si>
  <si>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</si>
  <si>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</si>
  <si>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</si>
  <si>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</si>
  <si>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</si>
  <si>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</si>
  <si>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</si>
  <si>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</si>
  <si>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</si>
  <si>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</si>
  <si>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</si>
  <si>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</si>
  <si>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</si>
  <si>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</si>
  <si>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</si>
  <si>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</si>
  <si>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</si>
  <si>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</si>
  <si>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</si>
  <si>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</si>
  <si>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</si>
  <si>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</si>
  <si>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</si>
  <si>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</si>
  <si>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</si>
  <si>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</si>
  <si>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</si>
  <si>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</si>
  <si>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</si>
  <si>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</si>
  <si>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</si>
  <si>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</si>
  <si>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</si>
  <si>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</si>
  <si>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</si>
  <si>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</si>
  <si>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</si>
  <si>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</si>
  <si>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</si>
  <si>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</si>
  <si>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</si>
  <si>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</si>
  <si>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</si>
  <si>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</si>
  <si>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</si>
  <si>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</si>
  <si>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</si>
  <si>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</si>
  <si>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</si>
  <si>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</si>
  <si>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</si>
  <si>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</si>
  <si>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</si>
  <si>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</si>
  <si>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</si>
  <si>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</si>
  <si>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</si>
  <si>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</si>
  <si>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</si>
  <si>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</si>
  <si>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</si>
  <si>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</si>
  <si>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</si>
  <si>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</si>
  <si>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</si>
  <si>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</si>
  <si>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</si>
  <si>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</si>
  <si>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</si>
  <si>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</si>
  <si>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</si>
  <si>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</si>
  <si>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</si>
  <si>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</si>
  <si>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</si>
  <si>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</si>
  <si>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</si>
  <si>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</si>
  <si>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</si>
  <si>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</si>
  <si>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</si>
  <si>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</si>
  <si>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</si>
  <si>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</si>
  <si>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</si>
  <si>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</si>
  <si>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</si>
  <si>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</si>
  <si>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</si>
  <si>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</si>
  <si>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</si>
  <si>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</si>
  <si>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</si>
  <si>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</si>
  <si>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</si>
  <si>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</si>
  <si>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</si>
  <si>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</si>
  <si>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</si>
  <si>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</si>
  <si>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</si>
  <si>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</si>
  <si>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</si>
  <si>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</si>
  <si>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</si>
  <si>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</si>
  <si>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</si>
  <si>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</si>
  <si>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</si>
  <si>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</si>
  <si>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</si>
  <si>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</si>
  <si>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</si>
  <si>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</si>
  <si>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</si>
  <si>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</si>
  <si>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</si>
  <si>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</si>
  <si>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</si>
  <si>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</si>
  <si>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</si>
  <si>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</si>
  <si>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</si>
  <si>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</si>
  <si>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</si>
  <si>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</si>
  <si>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</si>
  <si>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</si>
  <si>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</si>
  <si>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</si>
  <si>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</si>
  <si>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</si>
  <si>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</si>
  <si>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</si>
  <si>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</si>
  <si>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</si>
  <si>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</si>
  <si>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</si>
  <si>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</si>
  <si>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</si>
  <si>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</si>
  <si>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</si>
  <si>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</si>
  <si>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</si>
  <si>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</si>
  <si>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</si>
  <si>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</si>
  <si>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</si>
  <si>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</si>
  <si>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</si>
  <si>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</si>
  <si>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</si>
  <si>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</si>
  <si>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</si>
  <si>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</si>
  <si>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</si>
  <si>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</si>
  <si>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</si>
  <si>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</si>
  <si>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</si>
  <si>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</si>
  <si>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</si>
  <si>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</si>
  <si>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</si>
  <si>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</si>
  <si>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</si>
  <si>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</si>
  <si>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</si>
  <si>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</si>
  <si>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</si>
  <si>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</si>
  <si>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</si>
  <si>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</si>
  <si>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</si>
  <si>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</si>
  <si>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</si>
  <si>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</si>
  <si>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</si>
  <si>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</si>
  <si>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</si>
  <si>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</si>
  <si>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</si>
  <si>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</si>
  <si>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</si>
  <si>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</si>
  <si>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</si>
  <si>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</si>
  <si>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</si>
  <si>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</si>
  <si>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</si>
  <si>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</si>
  <si>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</si>
  <si>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</si>
  <si>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</si>
  <si>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</si>
  <si>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</si>
  <si>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</si>
  <si>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</si>
  <si>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</si>
  <si>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</si>
  <si>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</si>
  <si>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</si>
  <si>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</si>
  <si>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</si>
  <si>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</si>
  <si>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</si>
  <si>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</si>
  <si>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</si>
  <si>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</si>
  <si>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</si>
  <si>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</si>
  <si>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</si>
  <si>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</si>
  <si>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</si>
  <si>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</si>
  <si>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</si>
  <si>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</si>
  <si>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</si>
  <si>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</si>
  <si>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</si>
  <si>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</si>
  <si>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</si>
  <si>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</si>
  <si>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</si>
  <si>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</si>
  <si>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</si>
  <si>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</si>
  <si>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</si>
  <si>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</si>
  <si>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</si>
  <si>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</si>
  <si>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</si>
  <si>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</si>
  <si>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</si>
  <si>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</si>
  <si>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</si>
  <si>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</si>
  <si>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</si>
  <si>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</si>
  <si>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</si>
  <si>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</si>
  <si>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</si>
  <si>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</si>
  <si>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</si>
  <si>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</si>
  <si>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</si>
  <si>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</si>
  <si>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</si>
  <si>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</si>
  <si>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</si>
  <si>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</si>
  <si>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</si>
  <si>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</si>
  <si>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</si>
  <si>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</si>
  <si>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</si>
  <si>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</si>
  <si>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</si>
  <si>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</si>
  <si>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</si>
  <si>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</si>
  <si>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</si>
  <si>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</si>
  <si>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</si>
  <si>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</si>
  <si>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</si>
  <si>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</si>
  <si>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</si>
  <si>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</si>
  <si>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</si>
  <si>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</si>
  <si>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</si>
  <si>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</si>
  <si>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</si>
  <si>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</si>
  <si>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</si>
  <si>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</si>
  <si>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</si>
  <si>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</si>
  <si>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</si>
  <si>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</si>
  <si>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</si>
  <si>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</si>
  <si>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</si>
  <si>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</si>
  <si>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</si>
  <si>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</si>
  <si>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</si>
  <si>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</si>
  <si>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</si>
  <si>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</si>
  <si>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</si>
  <si>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</si>
  <si>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</si>
  <si>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</si>
  <si>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</si>
  <si>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</si>
  <si>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</si>
  <si>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</si>
  <si>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</si>
  <si>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</si>
  <si>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</si>
  <si>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</si>
  <si>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</si>
  <si>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</si>
  <si>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</si>
  <si>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</si>
  <si>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</si>
  <si>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</si>
  <si>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</si>
  <si>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</si>
  <si>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</si>
  <si>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</si>
  <si>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</si>
  <si>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</si>
  <si>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</si>
  <si>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</si>
  <si>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</si>
  <si>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</si>
  <si>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</si>
  <si>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</si>
  <si>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</si>
  <si>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</si>
  <si>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</si>
  <si>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</si>
  <si>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</si>
  <si>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</si>
  <si>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</si>
  <si>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</si>
  <si>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</si>
  <si>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</si>
  <si>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</si>
  <si>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</si>
  <si>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</si>
  <si>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</si>
  <si>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</si>
  <si>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</si>
  <si>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</si>
  <si>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</si>
  <si>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</si>
  <si>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</si>
  <si>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</si>
  <si>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</si>
  <si>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</si>
  <si>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</si>
  <si>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</si>
  <si>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</si>
  <si>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</si>
  <si>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</si>
  <si>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</si>
  <si>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</si>
  <si>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</si>
  <si>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</si>
  <si>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</si>
  <si>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</si>
  <si>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</si>
  <si>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</si>
  <si>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</si>
  <si>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</si>
  <si>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</si>
  <si>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</si>
  <si>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</si>
  <si>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</si>
  <si>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</si>
  <si>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</si>
  <si>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</si>
  <si>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</si>
  <si>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</si>
  <si>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</si>
  <si>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</si>
  <si>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</si>
  <si>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</si>
  <si>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</si>
  <si>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</si>
  <si>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</si>
  <si>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</si>
  <si>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</si>
  <si>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</si>
  <si>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</si>
  <si>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</si>
  <si>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</si>
  <si>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</si>
  <si>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</si>
  <si>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</si>
  <si>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</si>
  <si>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</si>
  <si>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</si>
  <si>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</si>
  <si>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</si>
  <si>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</si>
  <si>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</si>
  <si>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</si>
  <si>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</si>
  <si>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</si>
  <si>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</si>
  <si>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</si>
  <si>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</si>
  <si>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</si>
  <si>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</si>
  <si>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</si>
  <si>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</si>
  <si>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</si>
  <si>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</si>
  <si>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</si>
  <si>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</si>
  <si>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</si>
  <si>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</si>
  <si>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</si>
  <si>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</si>
  <si>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</si>
  <si>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</si>
  <si>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</si>
  <si>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</si>
  <si>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</si>
  <si>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</si>
  <si>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</si>
  <si>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</si>
  <si>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</si>
  <si>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</si>
  <si>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</si>
  <si>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</si>
  <si>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</si>
  <si>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</si>
  <si>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</si>
  <si>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</si>
  <si>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</si>
  <si>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</si>
  <si>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</si>
  <si>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</si>
  <si>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</si>
  <si>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</si>
  <si>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</si>
  <si>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</si>
  <si>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</si>
  <si>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</si>
  <si>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</si>
  <si>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</si>
  <si>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</si>
  <si>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</si>
  <si>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</si>
  <si>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</si>
  <si>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</si>
  <si>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</si>
  <si>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</si>
  <si>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</si>
  <si>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</si>
  <si>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</si>
  <si>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</si>
  <si>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</si>
  <si>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</si>
  <si>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</si>
  <si>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</si>
  <si>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</si>
  <si>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</si>
  <si>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</si>
  <si>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</si>
  <si>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</si>
  <si>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</si>
  <si>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</si>
  <si>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</si>
  <si>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</si>
  <si>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</si>
  <si>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</si>
  <si>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</si>
  <si>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</si>
  <si>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</si>
  <si>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</si>
  <si>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</si>
  <si>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</si>
  <si>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</si>
  <si>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</si>
  <si>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</si>
  <si>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</si>
  <si>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</si>
  <si>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</si>
  <si>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</si>
  <si>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</si>
  <si>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</si>
  <si>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</si>
  <si>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</si>
  <si>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</si>
  <si>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</si>
  <si>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</si>
  <si>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</si>
  <si>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</si>
  <si>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</si>
  <si>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</si>
  <si>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</si>
  <si>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</si>
  <si>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</si>
  <si>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</si>
  <si>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</si>
  <si>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</si>
  <si>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</si>
  <si>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</si>
  <si>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</si>
  <si>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</si>
  <si>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</si>
  <si>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</si>
  <si>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</si>
  <si>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</si>
  <si>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</si>
  <si>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</si>
  <si>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</si>
  <si>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</si>
  <si>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</si>
  <si>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</si>
  <si>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</si>
  <si>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</si>
  <si>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</si>
  <si>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</si>
  <si>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</si>
  <si>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</si>
  <si>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</si>
  <si>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</si>
  <si>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</si>
  <si>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</si>
  <si>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</si>
  <si>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</si>
  <si>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</si>
  <si>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</si>
  <si>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</si>
  <si>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</si>
  <si>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</si>
  <si>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</si>
  <si>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</si>
  <si>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</si>
  <si>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</si>
  <si>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</si>
  <si>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</si>
  <si>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</si>
  <si>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</si>
  <si>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</si>
  <si>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</si>
  <si>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</si>
  <si>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</si>
  <si>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</si>
  <si>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</si>
  <si>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</si>
  <si>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</si>
  <si>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</si>
  <si>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</si>
  <si>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</si>
  <si>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</si>
  <si>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</si>
  <si>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</si>
  <si>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</si>
  <si>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</si>
  <si>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</si>
  <si>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</si>
  <si>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</si>
  <si>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</si>
  <si>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</si>
  <si>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</si>
  <si>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</si>
  <si>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</si>
  <si>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</si>
  <si>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</si>
  <si>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</si>
  <si>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</si>
  <si>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</si>
  <si>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</si>
  <si>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</si>
  <si>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</si>
  <si>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</si>
  <si>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</si>
  <si>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</si>
  <si>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</si>
  <si>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</si>
  <si>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</si>
  <si>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</si>
  <si>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</si>
  <si>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</si>
  <si>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</si>
  <si>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</si>
  <si>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</si>
  <si>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</si>
  <si>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</si>
  <si>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</si>
  <si>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</si>
  <si>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</si>
  <si>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</si>
  <si>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</si>
  <si>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</si>
  <si>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</si>
  <si>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</si>
  <si>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</si>
  <si>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</si>
  <si>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</si>
  <si>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</si>
  <si>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</si>
  <si>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</si>
  <si>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</si>
  <si>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</si>
  <si>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</si>
  <si>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</si>
  <si>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</si>
  <si>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</si>
  <si>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</si>
  <si>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</si>
  <si>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</si>
  <si>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</si>
  <si>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</si>
  <si>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</si>
  <si>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</si>
  <si>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</si>
  <si>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</si>
  <si>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</si>
  <si>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</si>
  <si>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</si>
  <si>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</si>
  <si>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</si>
  <si>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</si>
  <si>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</si>
  <si>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</si>
  <si>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</si>
  <si>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</si>
  <si>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</si>
  <si>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</si>
  <si>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</si>
  <si>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</si>
  <si>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</si>
  <si>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</si>
  <si>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</si>
  <si>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</si>
  <si>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</si>
  <si>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</si>
  <si>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</si>
  <si>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</si>
  <si>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</si>
  <si>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</si>
  <si>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</si>
  <si>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</si>
  <si>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</si>
  <si>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</si>
  <si>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</si>
  <si>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</si>
  <si>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</si>
  <si>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</si>
  <si>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</si>
  <si>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</si>
  <si>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</si>
  <si>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</si>
  <si>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</si>
  <si>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</si>
  <si>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</si>
  <si>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</si>
  <si>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</si>
  <si>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</si>
  <si>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</si>
  <si>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</si>
  <si>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</si>
  <si>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</si>
  <si>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</si>
  <si>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</si>
  <si>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</si>
  <si>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</si>
  <si>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</si>
  <si>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</si>
  <si>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</si>
  <si>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</si>
  <si>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</si>
  <si>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</si>
  <si>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</si>
  <si>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</si>
  <si>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</si>
  <si>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</si>
  <si>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</si>
  <si>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</si>
  <si>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</si>
  <si>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</si>
  <si>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</si>
  <si>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</si>
  <si>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</si>
  <si>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</si>
  <si>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</si>
  <si>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</si>
  <si>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</si>
  <si>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</si>
  <si>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</si>
  <si>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</si>
  <si>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</si>
  <si>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</si>
  <si>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</si>
  <si>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</si>
  <si>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</si>
  <si>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</si>
  <si>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</si>
  <si>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</si>
  <si>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</si>
  <si>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</si>
  <si>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</si>
  <si>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</si>
  <si>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</si>
  <si>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</si>
  <si>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</si>
  <si>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</si>
  <si>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</si>
  <si>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</si>
  <si>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</si>
  <si>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</si>
  <si>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</si>
  <si>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</si>
  <si>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</si>
  <si>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</si>
  <si>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</si>
  <si>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</si>
  <si>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</si>
  <si>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</si>
  <si>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</si>
  <si>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</si>
  <si>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</si>
  <si>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</si>
  <si>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</si>
  <si>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</si>
  <si>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</si>
  <si>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</si>
  <si>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</si>
  <si>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</si>
  <si>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</si>
  <si>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</si>
  <si>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</si>
  <si>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</si>
  <si>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</si>
  <si>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</si>
  <si>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</si>
  <si>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</si>
  <si>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</si>
  <si>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</si>
  <si>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</si>
  <si>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</si>
  <si>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</si>
  <si>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</si>
  <si>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</si>
  <si>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</si>
  <si>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</si>
  <si>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</si>
  <si>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</si>
  <si>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</si>
  <si>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</si>
  <si>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</si>
  <si>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</si>
  <si>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</si>
  <si>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</si>
  <si>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</si>
  <si>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</si>
  <si>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</si>
  <si>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</si>
  <si>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</si>
  <si>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</si>
  <si>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</si>
  <si>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</si>
  <si>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</si>
  <si>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</si>
  <si>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</si>
  <si>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</si>
  <si>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</si>
  <si>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</si>
  <si>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</si>
  <si>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</si>
  <si>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</si>
  <si>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</si>
  <si>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</si>
  <si>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</si>
  <si>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</si>
  <si>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</si>
  <si>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</si>
  <si>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</si>
  <si>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</si>
  <si>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</si>
  <si>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</si>
  <si>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</si>
  <si>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</si>
  <si>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</si>
  <si>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</si>
  <si>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</si>
  <si>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</si>
  <si>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</si>
  <si>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</si>
  <si>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</si>
  <si>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</si>
  <si>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</si>
  <si>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</si>
  <si>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</si>
  <si>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</si>
  <si>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</si>
  <si>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</si>
  <si>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</si>
  <si>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</si>
  <si>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</si>
  <si>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</si>
  <si>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</si>
  <si>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</si>
  <si>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</si>
  <si>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</si>
  <si>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</si>
  <si>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</si>
  <si>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</si>
  <si>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</si>
  <si>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</si>
  <si>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</si>
  <si>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</si>
  <si>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</si>
  <si>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</si>
  <si>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</si>
  <si>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</si>
  <si>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</si>
  <si>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</si>
  <si>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</si>
  <si>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</si>
  <si>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</si>
  <si>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</si>
  <si>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</si>
  <si>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</si>
  <si>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</si>
  <si>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</si>
  <si>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</si>
  <si>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</si>
  <si>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</si>
  <si>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</si>
  <si>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</si>
  <si>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</si>
  <si>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</si>
  <si>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</si>
  <si>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</si>
  <si>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</si>
  <si>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</si>
  <si>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</si>
  <si>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</si>
  <si>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</si>
  <si>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</si>
  <si>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</si>
  <si>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</si>
  <si>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</si>
  <si>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</si>
  <si>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</si>
  <si>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</si>
  <si>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</si>
  <si>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</si>
  <si>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</si>
  <si>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</si>
  <si>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</si>
  <si>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</si>
  <si>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</si>
  <si>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</si>
  <si>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</si>
  <si>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</si>
  <si>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</si>
  <si>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</si>
  <si>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</si>
  <si>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</si>
  <si>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</si>
  <si>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</si>
  <si>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</si>
  <si>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</si>
  <si>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</si>
  <si>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</si>
  <si>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</si>
  <si>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</si>
  <si>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</si>
  <si>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</si>
  <si>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</si>
  <si>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</si>
  <si>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</si>
  <si>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</si>
  <si>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</si>
  <si>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</si>
  <si>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</si>
  <si>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</si>
  <si>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</si>
  <si>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</si>
  <si>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</si>
  <si>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</si>
  <si>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</si>
  <si>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</si>
  <si>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</si>
  <si>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</si>
  <si>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</si>
  <si>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</si>
  <si>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</si>
  <si>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</si>
  <si>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</si>
  <si>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</si>
  <si>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</si>
  <si>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</si>
  <si>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</si>
  <si>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</si>
  <si>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</si>
  <si>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</si>
  <si>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</si>
  <si>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</si>
  <si>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</si>
  <si>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</si>
  <si>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</si>
  <si>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</si>
  <si>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</si>
  <si>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</si>
  <si>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</si>
  <si>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</si>
  <si>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</si>
  <si>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</si>
  <si>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</si>
  <si>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</si>
  <si>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</si>
  <si>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</si>
  <si>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</si>
  <si>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</si>
  <si>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</si>
  <si>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</si>
  <si>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</si>
  <si>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</si>
  <si>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</si>
  <si>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</si>
  <si>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</si>
  <si>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</si>
  <si>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</si>
  <si>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</si>
  <si>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</si>
  <si>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</si>
  <si>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</si>
  <si>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</si>
  <si>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</si>
  <si>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</si>
  <si>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</si>
  <si>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</si>
  <si>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</si>
  <si>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</si>
  <si>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</si>
  <si>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</si>
  <si>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</si>
  <si>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</si>
  <si>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</si>
  <si>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</si>
  <si>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</si>
  <si>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</si>
  <si>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</si>
  <si>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</si>
  <si>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</si>
  <si>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</si>
  <si>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</si>
  <si>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</si>
  <si>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</si>
  <si>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</si>
  <si>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</si>
  <si>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</si>
  <si>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</si>
  <si>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</si>
  <si>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</si>
  <si>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</si>
  <si>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</si>
  <si>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</si>
  <si>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</si>
  <si>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</si>
  <si>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</si>
  <si>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</si>
  <si>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</si>
  <si>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</si>
  <si>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</si>
  <si>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</si>
  <si>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</si>
  <si>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</si>
  <si>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</si>
  <si>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</si>
  <si>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</si>
  <si>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</si>
  <si>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</si>
  <si>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</si>
  <si>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</si>
  <si>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</si>
  <si>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</si>
  <si>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</si>
  <si>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</si>
  <si>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</si>
  <si>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</si>
  <si>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</si>
  <si>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</si>
  <si>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</si>
  <si>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</si>
  <si>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</si>
  <si>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</si>
  <si>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</si>
  <si>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</si>
  <si>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</si>
  <si>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</si>
  <si>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</si>
  <si>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</si>
  <si>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</si>
  <si>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</si>
  <si>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</si>
  <si>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</si>
  <si>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</si>
  <si>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</si>
  <si>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</si>
  <si>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</si>
  <si>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</si>
  <si>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</si>
  <si>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</si>
  <si>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</si>
  <si>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</si>
  <si>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</si>
  <si>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</si>
  <si>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</si>
  <si>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</si>
  <si>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</si>
  <si>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</si>
  <si>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</si>
  <si>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</si>
  <si>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</si>
  <si>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</si>
  <si>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</si>
  <si>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</si>
  <si>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</si>
  <si>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</si>
  <si>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</si>
  <si>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</si>
  <si>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</si>
  <si>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</si>
  <si>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</si>
  <si>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</si>
  <si>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</si>
  <si>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</si>
  <si>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</si>
  <si>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</si>
  <si>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</si>
  <si>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</si>
  <si>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</si>
  <si>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</si>
  <si>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</si>
  <si>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</si>
  <si>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</si>
  <si>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</si>
  <si>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</si>
  <si>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</si>
  <si>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</si>
  <si>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</si>
  <si>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</si>
  <si>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</si>
  <si>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</si>
  <si>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</si>
  <si>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</si>
  <si>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</si>
  <si>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</si>
  <si>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</si>
  <si>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</si>
  <si>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</si>
  <si>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</si>
  <si>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</si>
  <si>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</si>
  <si>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</si>
  <si>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</si>
  <si>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</si>
  <si>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</si>
  <si>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</si>
  <si>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</si>
  <si>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</si>
  <si>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</si>
  <si>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</si>
  <si>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</si>
  <si>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</si>
  <si>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</si>
  <si>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</si>
  <si>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</si>
  <si>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</si>
  <si>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</si>
  <si>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</si>
  <si>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</si>
  <si>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</si>
  <si>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</si>
  <si>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</si>
  <si>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</si>
  <si>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</si>
  <si>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</si>
  <si>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</si>
  <si>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</si>
  <si>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</si>
  <si>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</si>
  <si>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</si>
  <si>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</si>
  <si>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</si>
  <si>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</si>
  <si>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</si>
  <si>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</si>
  <si>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</si>
  <si>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</si>
  <si>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</si>
  <si>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</si>
  <si>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</si>
  <si>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</si>
  <si>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</si>
  <si>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</si>
  <si>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</si>
  <si>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</si>
  <si>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</si>
  <si>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</si>
  <si>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</si>
  <si>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</si>
  <si>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</si>
  <si>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</si>
  <si>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</si>
  <si>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</si>
  <si>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</si>
  <si>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</si>
  <si>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</si>
  <si>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</si>
  <si>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</si>
  <si>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</si>
  <si>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</si>
  <si>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</si>
  <si>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</si>
  <si>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</si>
  <si>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</si>
  <si>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</si>
  <si>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</si>
  <si>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</si>
  <si>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</si>
  <si>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</si>
  <si>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</si>
  <si>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</si>
  <si>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</si>
  <si>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</si>
  <si>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</si>
  <si>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</si>
  <si>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</si>
  <si>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</si>
  <si>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</si>
  <si>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</si>
  <si>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</si>
  <si>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</si>
  <si>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</si>
  <si>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</si>
  <si>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</si>
  <si>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</si>
  <si>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</si>
  <si>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</si>
  <si>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</si>
  <si>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</si>
  <si>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</si>
  <si>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</si>
  <si>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</si>
  <si>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</si>
  <si>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</si>
  <si>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</si>
  <si>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</si>
  <si>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</si>
  <si>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</si>
  <si>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</si>
  <si>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</si>
  <si>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</si>
  <si>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</si>
  <si>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</si>
  <si>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</si>
  <si>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</si>
  <si>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</si>
  <si>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</si>
  <si>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</si>
  <si>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</si>
  <si>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</si>
  <si>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</si>
  <si>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</si>
  <si>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</si>
  <si>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</si>
  <si>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</si>
  <si>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</si>
  <si>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</si>
  <si>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</si>
  <si>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</si>
  <si>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</si>
  <si>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</si>
  <si>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</si>
  <si>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</si>
  <si>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</si>
  <si>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</si>
  <si>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</si>
  <si>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</si>
  <si>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</si>
  <si>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</si>
  <si>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</si>
  <si>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</si>
  <si>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</si>
  <si>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</si>
  <si>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</si>
  <si>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</si>
  <si>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</si>
  <si>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</si>
  <si>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</si>
  <si>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</si>
  <si>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</si>
  <si>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</si>
  <si>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</si>
  <si>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</si>
  <si>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</si>
  <si>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</si>
  <si>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</si>
  <si>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</si>
  <si>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</si>
  <si>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</si>
  <si>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</si>
  <si>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</si>
  <si>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</si>
  <si>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</si>
  <si>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</si>
  <si>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</si>
  <si>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</si>
  <si>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</si>
  <si>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</si>
  <si>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</si>
  <si>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</si>
  <si>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</si>
  <si>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</si>
  <si>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</si>
  <si>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</si>
  <si>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</si>
  <si>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</si>
  <si>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</si>
  <si>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</si>
  <si>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</si>
  <si>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</si>
  <si>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</si>
  <si>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</si>
  <si>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</si>
  <si>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</si>
  <si>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</si>
  <si>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</si>
  <si>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</si>
  <si>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</si>
  <si>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</si>
  <si>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</si>
  <si>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</si>
  <si>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</si>
  <si>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</si>
  <si>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</si>
  <si>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</si>
  <si>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</si>
  <si>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</si>
  <si>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</si>
  <si>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</si>
  <si>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</si>
  <si>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</si>
  <si>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</si>
  <si>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</si>
  <si>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</si>
  <si>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</si>
  <si>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</si>
  <si>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</si>
  <si>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</si>
  <si>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</si>
  <si>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</si>
  <si>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</si>
  <si>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</si>
  <si>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</si>
  <si>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</si>
  <si>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</si>
  <si>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</si>
  <si>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</si>
  <si>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</si>
  <si>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</si>
  <si>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</si>
  <si>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</si>
  <si>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</si>
  <si>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</si>
  <si>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</si>
  <si>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</si>
  <si>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</si>
  <si>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</si>
  <si>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</si>
  <si>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</si>
  <si>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</si>
  <si>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</si>
  <si>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</si>
  <si>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</si>
  <si>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</si>
  <si>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</si>
  <si>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</si>
  <si>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</si>
  <si>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</si>
  <si>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</si>
  <si>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</si>
  <si>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</si>
  <si>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</si>
  <si>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</si>
  <si>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</si>
  <si>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</si>
  <si>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</si>
  <si>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</si>
  <si>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</si>
  <si>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</si>
  <si>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</si>
  <si>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</si>
  <si>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</si>
  <si>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</si>
  <si>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</si>
  <si>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</si>
  <si>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</si>
  <si>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</si>
  <si>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</si>
  <si>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</si>
  <si>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</si>
  <si>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</si>
  <si>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</si>
  <si>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</si>
  <si>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</si>
  <si>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</si>
  <si>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</si>
  <si>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</si>
  <si>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</si>
  <si>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</si>
  <si>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</si>
  <si>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</si>
  <si>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</si>
  <si>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</si>
  <si>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</si>
  <si>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</si>
  <si>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</si>
  <si>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</si>
  <si>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</si>
  <si>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</si>
  <si>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</si>
  <si>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</si>
  <si>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</si>
  <si>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</si>
  <si>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</si>
  <si>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</si>
  <si>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</si>
  <si>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</si>
  <si>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</si>
  <si>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</si>
  <si>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</si>
  <si>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</si>
  <si>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</si>
  <si>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</si>
  <si>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</si>
  <si>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</si>
  <si>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</si>
  <si>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</si>
  <si>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</si>
  <si>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</si>
  <si>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</si>
  <si>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</si>
  <si>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</si>
  <si>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</si>
  <si>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</si>
  <si>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</si>
  <si>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</si>
  <si>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</si>
  <si>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</si>
  <si>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</si>
  <si>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</si>
  <si>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</si>
  <si>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</si>
  <si>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</si>
  <si>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</si>
  <si>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</si>
  <si>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</si>
  <si>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</si>
  <si>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</si>
  <si>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</si>
  <si>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</si>
  <si>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</si>
  <si>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</si>
  <si>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</si>
  <si>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</si>
  <si>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</si>
  <si>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</si>
  <si>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</si>
  <si>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</si>
  <si>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</si>
  <si>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</si>
  <si>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</si>
  <si>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</si>
  <si>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</si>
  <si>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</si>
  <si>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</si>
  <si>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</si>
  <si>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</si>
  <si>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</si>
  <si>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</si>
  <si>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</si>
  <si>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</si>
  <si>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</si>
  <si>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</si>
  <si>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</si>
  <si>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</si>
  <si>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</si>
  <si>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</si>
  <si>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</si>
  <si>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</si>
  <si>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</si>
  <si>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</si>
  <si>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</si>
  <si>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</si>
  <si>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</si>
  <si>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</si>
  <si>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</si>
  <si>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</si>
  <si>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</si>
  <si>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</si>
  <si>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</si>
  <si>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</si>
  <si>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</si>
  <si>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</si>
  <si>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</si>
  <si>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</si>
  <si>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</si>
  <si>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</si>
  <si>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</si>
  <si>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</si>
  <si>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</si>
  <si>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</si>
  <si>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</si>
  <si>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</si>
  <si>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</si>
  <si>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</si>
  <si>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</si>
  <si>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</si>
  <si>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</si>
  <si>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</si>
  <si>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</si>
  <si>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</si>
  <si>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</si>
  <si>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</si>
  <si>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</si>
  <si>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</si>
  <si>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</si>
  <si>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</si>
  <si>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</si>
  <si>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</si>
  <si>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</si>
  <si>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</si>
  <si>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</si>
  <si>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</si>
  <si>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</si>
  <si>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</si>
  <si>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</si>
  <si>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</si>
  <si>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</si>
  <si>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</si>
  <si>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</si>
  <si>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</si>
  <si>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</si>
  <si>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</si>
  <si>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</si>
  <si>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</si>
  <si>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</si>
  <si>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</si>
  <si>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</si>
  <si>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</si>
  <si>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</si>
  <si>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</si>
  <si>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</si>
  <si>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</si>
  <si>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</si>
  <si>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</si>
  <si>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</si>
  <si>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</si>
  <si>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</si>
  <si>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</si>
  <si>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</si>
  <si>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</si>
  <si>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</si>
  <si>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</si>
  <si>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</si>
  <si>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</si>
  <si>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</si>
  <si>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</si>
  <si>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</si>
  <si>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</si>
  <si>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</si>
  <si>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</si>
  <si>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</si>
  <si>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</si>
  <si>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</si>
  <si>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</si>
  <si>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</si>
  <si>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</si>
  <si>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</si>
  <si>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</si>
  <si>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</si>
  <si>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</si>
  <si>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</si>
  <si>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</si>
  <si>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</si>
  <si>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</si>
  <si>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</si>
  <si>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</si>
  <si>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</si>
  <si>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</si>
  <si>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</si>
  <si>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</si>
  <si>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</si>
  <si>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</si>
  <si>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</si>
  <si>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</si>
  <si>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</si>
  <si>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</si>
  <si>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</si>
  <si>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</si>
  <si>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</si>
  <si>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</si>
  <si>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</si>
  <si>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</si>
  <si>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</si>
  <si>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</si>
  <si>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</si>
  <si>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</si>
  <si>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</si>
  <si>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</si>
  <si>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</si>
  <si>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</si>
  <si>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</si>
  <si>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</si>
  <si>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</si>
  <si>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</si>
  <si>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</si>
  <si>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</si>
  <si>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</si>
  <si>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</si>
  <si>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</si>
  <si>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</si>
  <si>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</si>
  <si>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</si>
  <si>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</si>
  <si>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</si>
  <si>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</si>
  <si>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</si>
  <si>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</si>
  <si>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</si>
  <si>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</si>
  <si>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</si>
  <si>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</si>
  <si>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</si>
  <si>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</si>
  <si>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</si>
  <si>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</si>
  <si>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</si>
  <si>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</si>
  <si>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</si>
  <si>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</si>
  <si>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</si>
  <si>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</si>
  <si>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</si>
  <si>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</si>
  <si>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</si>
  <si>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</si>
  <si>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</si>
  <si>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</si>
  <si>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</si>
  <si>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</si>
  <si>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</si>
  <si>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</si>
  <si>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</si>
  <si>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</si>
  <si>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</si>
  <si>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</si>
  <si>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</si>
  <si>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</si>
  <si>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</si>
  <si>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</si>
  <si>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</si>
  <si>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</si>
  <si>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</si>
  <si>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</si>
  <si>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</si>
  <si>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</si>
  <si>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</si>
  <si>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</si>
  <si>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</si>
  <si>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</si>
  <si>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</si>
  <si>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</si>
  <si>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</si>
  <si>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</si>
  <si>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</si>
  <si>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</si>
  <si>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</si>
  <si>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</si>
  <si>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</si>
  <si>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</si>
  <si>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</si>
  <si>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</si>
  <si>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</si>
  <si>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</si>
  <si>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</si>
  <si>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</si>
  <si>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</si>
  <si>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</si>
  <si>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</si>
  <si>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</si>
  <si>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</si>
  <si>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</si>
  <si>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</si>
  <si>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</si>
  <si>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</si>
  <si>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</si>
  <si>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</si>
  <si>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</si>
  <si>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</si>
  <si>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</si>
  <si>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</si>
  <si>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</si>
  <si>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</si>
  <si>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</si>
  <si>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</si>
  <si>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</si>
  <si>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</si>
  <si>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</si>
  <si>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</si>
  <si>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</si>
  <si>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</si>
  <si>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</si>
  <si>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</si>
  <si>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</si>
  <si>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</si>
  <si>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</si>
  <si>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</si>
  <si>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</si>
  <si>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</si>
  <si>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</si>
  <si>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</si>
  <si>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</si>
  <si>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</si>
  <si>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</si>
  <si>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</si>
  <si>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</si>
  <si>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</si>
  <si>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</si>
  <si>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</si>
  <si>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</si>
  <si>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</si>
  <si>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</si>
  <si>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</si>
  <si>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</si>
  <si>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</si>
  <si>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</si>
  <si>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</si>
  <si>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</si>
  <si>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</si>
  <si>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</si>
  <si>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</si>
  <si>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</si>
  <si>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</si>
  <si>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</si>
  <si>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</si>
  <si>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</si>
  <si>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</si>
  <si>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</si>
  <si>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</si>
  <si>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</si>
  <si>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</si>
  <si>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</si>
  <si>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</si>
  <si>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</si>
  <si>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</si>
  <si>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</si>
  <si>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</si>
  <si>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</si>
  <si>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</si>
  <si>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</si>
  <si>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</si>
  <si>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</si>
  <si>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</si>
  <si>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</si>
  <si>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</si>
  <si>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</si>
  <si>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</si>
  <si>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</si>
  <si>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</si>
  <si>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</si>
  <si>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</si>
  <si>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</si>
  <si>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</si>
  <si>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</si>
  <si>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</si>
  <si>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</si>
  <si>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</si>
  <si>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</si>
  <si>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</si>
  <si>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</si>
  <si>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</si>
  <si>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</si>
  <si>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</si>
  <si>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</si>
  <si>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</si>
  <si>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</si>
  <si>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</si>
  <si>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</si>
  <si>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</si>
  <si>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</si>
  <si>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</si>
  <si>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</si>
  <si>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</si>
  <si>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</si>
  <si>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</si>
  <si>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</si>
  <si>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</si>
  <si>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</si>
  <si>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</si>
  <si>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</si>
  <si>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</si>
  <si>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</si>
  <si>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</si>
  <si>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</si>
  <si>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</si>
  <si>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</si>
  <si>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</si>
  <si>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</si>
  <si>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</si>
  <si>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</si>
  <si>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</si>
  <si>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</si>
  <si>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</si>
  <si>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</si>
  <si>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</si>
  <si>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</si>
  <si>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</si>
  <si>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</si>
  <si>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</si>
  <si>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</si>
  <si>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</si>
  <si>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</si>
  <si>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</si>
  <si>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</si>
  <si>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</si>
  <si>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</si>
  <si>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</si>
  <si>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</si>
  <si>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</si>
  <si>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</si>
  <si>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</si>
  <si>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</si>
  <si>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</si>
  <si>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</si>
  <si>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</si>
  <si>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</si>
  <si>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</si>
  <si>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</si>
  <si>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</si>
  <si>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</si>
  <si>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</si>
  <si>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</si>
  <si>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</si>
  <si>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</si>
  <si>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</si>
  <si>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</si>
  <si>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</si>
  <si>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</si>
  <si>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</si>
  <si>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</si>
  <si>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</si>
  <si>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</si>
  <si>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</si>
  <si>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</si>
  <si>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</si>
  <si>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</si>
  <si>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</si>
  <si>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</si>
  <si>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</si>
  <si>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</si>
  <si>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</si>
  <si>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</si>
  <si>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</si>
  <si>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</si>
  <si>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</si>
  <si>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</si>
  <si>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</si>
  <si>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</si>
  <si>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</si>
  <si>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</si>
  <si>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</si>
  <si>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</si>
  <si>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</si>
  <si>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</si>
  <si>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</si>
  <si>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</si>
  <si>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</si>
  <si>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</si>
  <si>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</si>
  <si>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</si>
  <si>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</si>
  <si>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</si>
  <si>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</si>
  <si>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</si>
  <si>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</si>
  <si>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</si>
  <si>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</si>
  <si>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</si>
  <si>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</si>
  <si>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</si>
  <si>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</si>
  <si>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</si>
  <si>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</si>
  <si>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</si>
  <si>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</si>
  <si>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</si>
  <si>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</si>
  <si>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</si>
  <si>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</si>
  <si>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</si>
  <si>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</si>
  <si>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</si>
  <si>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</si>
  <si>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</si>
  <si>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</si>
  <si>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</si>
  <si>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</si>
  <si>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</si>
  <si>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</si>
  <si>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</si>
  <si>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</si>
  <si>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</si>
  <si>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</si>
  <si>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</si>
  <si>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</si>
  <si>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</si>
  <si>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</si>
  <si>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</si>
  <si>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</si>
  <si>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</si>
  <si>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</si>
  <si>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</si>
  <si>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</si>
  <si>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</si>
  <si>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</si>
  <si>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</si>
  <si>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</si>
  <si>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</si>
  <si>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</si>
  <si>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</si>
  <si>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</si>
  <si>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</si>
  <si>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</si>
  <si>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</si>
  <si>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</si>
  <si>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</si>
  <si>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</si>
  <si>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</si>
  <si>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</si>
  <si>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</si>
  <si>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</si>
  <si>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</si>
  <si>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</si>
  <si>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</si>
  <si>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</si>
  <si>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</si>
  <si>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</si>
  <si>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</si>
  <si>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</si>
  <si>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</si>
  <si>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</si>
  <si>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</si>
  <si>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</si>
  <si>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</si>
  <si>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</si>
  <si>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</si>
  <si>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</si>
  <si>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</si>
  <si>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</si>
  <si>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</si>
  <si>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</si>
  <si>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</si>
  <si>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</si>
  <si>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</si>
  <si>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</si>
  <si>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</si>
  <si>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</si>
  <si>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</si>
  <si>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</si>
  <si>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</si>
  <si>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</si>
  <si>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</si>
  <si>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</si>
  <si>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</si>
  <si>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</si>
  <si>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</si>
  <si>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</si>
  <si>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</si>
  <si>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</si>
  <si>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</si>
  <si>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</si>
  <si>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</si>
  <si>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</si>
  <si>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</si>
  <si>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</si>
  <si>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</si>
  <si>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</si>
  <si>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</si>
  <si>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</si>
  <si>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</si>
  <si>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</si>
  <si>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</si>
  <si>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</si>
  <si>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</si>
  <si>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</si>
  <si>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</si>
  <si>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</si>
  <si>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</si>
  <si>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</si>
  <si>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</si>
  <si>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</si>
  <si>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</si>
  <si>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</si>
  <si>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</si>
  <si>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</si>
  <si>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</si>
  <si>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</si>
  <si>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</si>
  <si>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</si>
  <si>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</si>
  <si>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</si>
  <si>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</si>
  <si>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</si>
  <si>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</si>
  <si>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</si>
  <si>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</si>
  <si>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</si>
  <si>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</si>
  <si>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</si>
  <si>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</si>
  <si>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</si>
  <si>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</si>
  <si>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</si>
  <si>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</si>
  <si>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</si>
  <si>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</si>
  <si>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</si>
  <si>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</si>
  <si>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</si>
  <si>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</si>
  <si>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</si>
  <si>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</si>
  <si>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</si>
  <si>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</si>
  <si>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</si>
  <si>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</si>
  <si>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</si>
  <si>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</si>
  <si>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</si>
  <si>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</si>
  <si>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</si>
  <si>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</si>
  <si>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</si>
  <si>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</si>
  <si>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</si>
  <si>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</si>
  <si>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</si>
  <si>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</si>
  <si>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</si>
  <si>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</si>
  <si>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</si>
  <si>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</si>
  <si>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</si>
  <si>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</si>
  <si>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</si>
  <si>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</si>
  <si>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</si>
  <si>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</si>
  <si>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</si>
  <si>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</si>
  <si>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</si>
  <si>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</si>
  <si>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</si>
  <si>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</si>
  <si>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</si>
  <si>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</si>
  <si>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</si>
  <si>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</si>
  <si>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</si>
  <si>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</si>
  <si>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</si>
  <si>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</si>
  <si>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</si>
  <si>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</si>
  <si>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</si>
  <si>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</si>
  <si>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</si>
  <si>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</si>
  <si>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</si>
  <si>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</si>
  <si>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</si>
  <si>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</si>
  <si>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</si>
  <si>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</si>
  <si>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</si>
  <si>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</si>
  <si>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</si>
  <si>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</si>
  <si>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</si>
  <si>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</si>
  <si>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</si>
  <si>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</si>
  <si>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</si>
  <si>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</si>
  <si>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</si>
  <si>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</si>
  <si>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</si>
  <si>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</si>
  <si>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</si>
  <si>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</si>
  <si>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</si>
  <si>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</si>
  <si>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</si>
  <si>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</si>
  <si>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</si>
  <si>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</si>
  <si>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</si>
  <si>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</si>
  <si>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</si>
  <si>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</si>
  <si>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</si>
  <si>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</si>
  <si>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</si>
  <si>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</si>
  <si>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</si>
  <si>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</si>
  <si>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</si>
  <si>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</si>
  <si>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</si>
  <si>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</si>
  <si>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</si>
  <si>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</si>
  <si>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</si>
  <si>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</si>
  <si>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</si>
  <si>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</si>
  <si>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</si>
  <si>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</si>
  <si>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</si>
  <si>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</si>
  <si>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</si>
  <si>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</si>
  <si>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</si>
  <si>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</si>
  <si>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</si>
  <si>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</si>
  <si>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</si>
  <si>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</si>
  <si>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</si>
  <si>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</si>
  <si>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</si>
  <si>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</si>
  <si>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</si>
  <si>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</si>
  <si>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</si>
  <si>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</si>
  <si>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</si>
  <si>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</si>
  <si>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</si>
  <si>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</si>
  <si>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</si>
  <si>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</si>
  <si>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</si>
  <si>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</si>
  <si>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</si>
  <si>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</si>
  <si>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</si>
  <si>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</si>
  <si>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</si>
  <si>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</si>
  <si>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</si>
  <si>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</si>
  <si>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</si>
  <si>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</si>
  <si>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</si>
  <si>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</si>
  <si>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</si>
  <si>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</si>
  <si>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</si>
  <si>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</si>
  <si>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</si>
  <si>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</si>
  <si>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</si>
  <si>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</si>
  <si>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</si>
  <si>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</si>
  <si>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</si>
  <si>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</si>
  <si>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</si>
  <si>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</si>
  <si>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</si>
  <si>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</si>
  <si>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</si>
  <si>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</si>
  <si>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</si>
  <si>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</si>
  <si>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</si>
  <si>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</si>
  <si>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</si>
  <si>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</si>
  <si>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</si>
  <si>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</si>
  <si>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</si>
  <si>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</si>
  <si>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</si>
  <si>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</si>
  <si>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</si>
  <si>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</si>
  <si>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</si>
  <si>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</si>
  <si>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</si>
  <si>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</si>
  <si>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</si>
  <si>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</si>
  <si>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</si>
  <si>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</si>
  <si>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</si>
  <si>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</si>
  <si>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</si>
  <si>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</si>
  <si>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</si>
  <si>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</si>
  <si>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</si>
  <si>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</si>
  <si>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</si>
  <si>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</si>
  <si>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</si>
  <si>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</si>
  <si>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</si>
  <si>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</si>
  <si>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</si>
  <si>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</si>
  <si>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</si>
  <si>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</si>
  <si>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</si>
  <si>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</si>
  <si>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</si>
  <si>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</si>
  <si>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</si>
  <si>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</si>
  <si>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</si>
  <si>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</si>
  <si>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</si>
  <si>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</si>
  <si>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</si>
  <si>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</si>
  <si>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</si>
  <si>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</si>
  <si>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</si>
  <si>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</si>
  <si>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</si>
  <si>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</si>
  <si>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</si>
  <si>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</si>
  <si>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</si>
  <si>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</si>
  <si>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</si>
  <si>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</si>
  <si>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</si>
  <si>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</si>
  <si>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</si>
  <si>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</si>
  <si>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</si>
  <si>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</si>
  <si>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</si>
  <si>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</si>
  <si>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</si>
  <si>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</si>
  <si>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</si>
  <si>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</si>
  <si>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</si>
  <si>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</si>
  <si>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</si>
  <si>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</si>
  <si>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</si>
  <si>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</si>
  <si>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</si>
  <si>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</si>
  <si>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</si>
  <si>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</si>
  <si>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</si>
  <si>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</si>
  <si>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</si>
  <si>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</si>
  <si>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</si>
  <si>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</si>
  <si>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</si>
  <si>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</si>
  <si>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</si>
  <si>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</si>
  <si>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</si>
  <si>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</si>
  <si>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</si>
  <si>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</si>
  <si>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</si>
  <si>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</si>
  <si>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</si>
  <si>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</si>
  <si>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</si>
  <si>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</si>
  <si>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</si>
  <si>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</si>
  <si>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</si>
  <si>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</si>
  <si>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</si>
  <si>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</si>
  <si>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</si>
  <si>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</si>
  <si>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</si>
  <si>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</si>
  <si>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</si>
  <si>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</si>
  <si>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</si>
  <si>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</si>
  <si>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</si>
  <si>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</si>
  <si>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</si>
  <si>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</si>
  <si>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</si>
  <si>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</si>
  <si>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</si>
  <si>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</si>
  <si>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</si>
  <si>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</si>
  <si>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</si>
  <si>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</si>
  <si>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</si>
  <si>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</si>
  <si>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</si>
  <si>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</si>
  <si>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</si>
  <si>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</si>
  <si>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</si>
  <si>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</si>
  <si>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</si>
  <si>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</si>
  <si>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</si>
  <si>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</si>
  <si>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</si>
  <si>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</si>
  <si>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</si>
  <si>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</si>
  <si>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</si>
  <si>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</si>
  <si>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</si>
  <si>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</si>
  <si>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</si>
  <si>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</si>
  <si>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</si>
  <si>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</si>
  <si>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</si>
  <si>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</si>
  <si>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</si>
  <si>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</si>
  <si>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</si>
  <si>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</si>
  <si>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</si>
  <si>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</si>
  <si>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</si>
  <si>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</si>
  <si>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</si>
  <si>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</si>
  <si>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</si>
  <si>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</si>
  <si>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</si>
  <si>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</si>
  <si>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</si>
  <si>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</si>
  <si>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</si>
  <si>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</si>
  <si>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</si>
  <si>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</si>
  <si>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</si>
  <si>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</si>
  <si>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</si>
  <si>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</si>
  <si>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</si>
  <si>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</si>
  <si>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</si>
  <si>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</si>
  <si>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</si>
  <si>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</si>
  <si>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</si>
  <si>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</si>
  <si>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</si>
  <si>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</si>
  <si>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</si>
  <si>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</si>
  <si>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</si>
  <si>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</si>
  <si>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</si>
  <si>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</si>
  <si>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</si>
  <si>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</si>
  <si>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</si>
  <si>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</si>
  <si>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</si>
  <si>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</si>
  <si>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</si>
  <si>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</si>
  <si>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</si>
  <si>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</si>
  <si>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</si>
  <si>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</si>
  <si>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</si>
  <si>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</si>
  <si>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</si>
  <si>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</si>
  <si>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</si>
  <si>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</si>
  <si>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</si>
  <si>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</si>
  <si>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</si>
  <si>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</si>
  <si>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</si>
  <si>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</si>
  <si>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</si>
  <si>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</si>
  <si>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</si>
  <si>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</si>
  <si>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</si>
  <si>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</si>
  <si>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</si>
  <si>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</si>
  <si>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</si>
  <si>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</si>
  <si>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</si>
  <si>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</si>
  <si>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</si>
  <si>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</si>
  <si>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</si>
  <si>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</si>
  <si>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</si>
  <si>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</si>
  <si>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</si>
  <si>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</si>
  <si>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</si>
  <si>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</si>
  <si>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</si>
  <si>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</si>
  <si>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</si>
  <si>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</si>
  <si>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</si>
  <si>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</si>
  <si>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</si>
  <si>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</si>
  <si>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</si>
  <si>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</si>
  <si>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</si>
  <si>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</si>
  <si>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</si>
  <si>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</si>
  <si>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</si>
  <si>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</si>
  <si>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</si>
  <si>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</si>
  <si>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</si>
  <si>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</si>
  <si>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</si>
  <si>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</si>
  <si>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</si>
  <si>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</si>
  <si>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</si>
  <si>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</si>
  <si>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</si>
  <si>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</si>
  <si>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</si>
  <si>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</si>
  <si>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</si>
  <si>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</si>
  <si>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</si>
  <si>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</si>
  <si>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</si>
  <si>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</si>
  <si>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</si>
  <si>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</si>
  <si>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</si>
  <si>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</si>
  <si>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</si>
  <si>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</si>
  <si>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</si>
  <si>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</si>
  <si>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</si>
  <si>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</si>
  <si>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</si>
  <si>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</si>
  <si>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</si>
  <si>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</si>
  <si>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</si>
  <si>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</si>
  <si>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</si>
  <si>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</si>
  <si>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</si>
  <si>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</si>
  <si>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</si>
  <si>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</si>
  <si>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</si>
  <si>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</si>
  <si>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</si>
  <si>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</si>
  <si>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</si>
  <si>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</si>
  <si>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</si>
  <si>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</si>
  <si>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</si>
  <si>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</si>
  <si>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</si>
  <si>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</si>
  <si>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</si>
  <si>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</si>
  <si>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</si>
  <si>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</si>
  <si>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</si>
  <si>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</si>
  <si>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</si>
  <si>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</si>
  <si>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</si>
  <si>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</si>
  <si>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</si>
  <si>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</si>
  <si>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</si>
  <si>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</si>
  <si>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</si>
  <si>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</si>
  <si>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</si>
  <si>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</si>
  <si>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</si>
  <si>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</si>
  <si>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</si>
  <si>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</si>
  <si>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</si>
  <si>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</si>
  <si>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</si>
  <si>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</si>
  <si>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</si>
  <si>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</si>
  <si>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</si>
  <si>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</si>
  <si>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</si>
  <si>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</si>
  <si>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</si>
  <si>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</si>
  <si>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</si>
  <si>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</si>
  <si>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</si>
  <si>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</si>
  <si>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</si>
  <si>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</si>
  <si>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</si>
  <si>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</si>
  <si>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</si>
  <si>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</si>
  <si>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</si>
  <si>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</si>
  <si>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</si>
  <si>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</si>
  <si>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</si>
  <si>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</si>
  <si>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</si>
  <si>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</si>
  <si>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</si>
  <si>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</si>
  <si>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</si>
  <si>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</si>
  <si>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</si>
  <si>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</si>
  <si>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</si>
  <si>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</si>
  <si>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</si>
  <si>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</si>
  <si>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</si>
  <si>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</si>
  <si>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</si>
  <si>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</si>
  <si>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</si>
  <si>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</si>
  <si>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</si>
  <si>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</si>
  <si>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</si>
  <si>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</si>
  <si>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</si>
  <si>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</si>
  <si>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</si>
  <si>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</si>
  <si>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</si>
  <si>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</si>
  <si>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</si>
  <si>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</si>
  <si>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</si>
  <si>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</si>
  <si>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</si>
  <si>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</si>
  <si>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</si>
  <si>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</si>
  <si>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</si>
  <si>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</si>
  <si>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</si>
  <si>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</si>
  <si>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</si>
  <si>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</si>
  <si>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</si>
  <si>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</si>
  <si>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</si>
  <si>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</si>
  <si>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</si>
  <si>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</si>
  <si>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</si>
  <si>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</si>
  <si>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</si>
  <si>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</si>
  <si>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</si>
  <si>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</si>
  <si>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</si>
  <si>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</si>
  <si>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</si>
  <si>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</si>
  <si>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</si>
  <si>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</si>
  <si>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</si>
  <si>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</si>
  <si>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</si>
  <si>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</si>
  <si>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</si>
  <si>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</si>
  <si>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</si>
  <si>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</si>
  <si>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</si>
  <si>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</si>
  <si>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</si>
  <si>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</si>
  <si>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</si>
  <si>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</si>
  <si>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</si>
  <si>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</si>
  <si>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</si>
  <si>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</si>
  <si>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</si>
  <si>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</si>
  <si>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</si>
  <si>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</si>
  <si>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</si>
  <si>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</si>
  <si>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</si>
  <si>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</si>
  <si>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</si>
  <si>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</si>
  <si>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</si>
  <si>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</si>
  <si>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</si>
  <si>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</si>
  <si>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</si>
  <si>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</si>
  <si>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</si>
  <si>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</si>
  <si>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</si>
  <si>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</si>
  <si>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</si>
  <si>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</si>
  <si>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</si>
  <si>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</si>
  <si>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</si>
  <si>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</si>
  <si>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</si>
  <si>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</si>
  <si>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</si>
  <si>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</si>
  <si>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</si>
  <si>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</si>
  <si>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</si>
  <si>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</si>
  <si>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</si>
  <si>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</si>
  <si>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</si>
  <si>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</si>
  <si>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</si>
  <si>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</si>
  <si>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</si>
  <si>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</si>
  <si>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</si>
  <si>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</si>
  <si>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</si>
  <si>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</si>
  <si>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</si>
  <si>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</si>
  <si>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</si>
  <si>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</si>
  <si>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</si>
  <si>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</si>
  <si>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</si>
  <si>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</si>
  <si>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</si>
  <si>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</si>
  <si>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</si>
  <si>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</si>
  <si>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</si>
  <si>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</si>
  <si>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</si>
  <si>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</si>
  <si>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</si>
  <si>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</si>
  <si>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</si>
  <si>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</si>
  <si>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</si>
  <si>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</si>
  <si>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</si>
  <si>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</si>
  <si>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</si>
  <si>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</si>
  <si>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</si>
  <si>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</si>
  <si>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</si>
  <si>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</si>
  <si>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</si>
  <si>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</si>
  <si>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</si>
  <si>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</si>
  <si>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</si>
  <si>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</si>
  <si>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</si>
  <si>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</si>
  <si>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</si>
  <si>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</si>
  <si>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</si>
  <si>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</si>
  <si>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</si>
  <si>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</si>
  <si>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</si>
  <si>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</si>
  <si>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</si>
  <si>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</si>
  <si>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</si>
  <si>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</si>
  <si>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</si>
  <si>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</si>
  <si>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</si>
  <si>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</si>
  <si>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</si>
  <si>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</si>
  <si>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</si>
  <si>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</si>
  <si>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</si>
  <si>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</si>
  <si>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</si>
  <si>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</si>
  <si>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</si>
  <si>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</si>
  <si>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</si>
  <si>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</si>
  <si>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</si>
  <si>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</si>
  <si>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</si>
  <si>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</si>
  <si>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</si>
  <si>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</si>
  <si>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</si>
  <si>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</si>
  <si>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</si>
  <si>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</si>
  <si>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</si>
  <si>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</si>
  <si>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</si>
  <si>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</si>
  <si>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</si>
  <si>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</si>
  <si>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</si>
  <si>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</si>
  <si>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</si>
  <si>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</si>
  <si>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</si>
  <si>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</si>
  <si>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</si>
  <si>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</si>
  <si>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</si>
  <si>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</si>
  <si>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</si>
  <si>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</si>
  <si>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</si>
  <si>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</si>
  <si>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</si>
  <si>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</si>
  <si>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</si>
  <si>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</si>
  <si>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</si>
  <si>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</si>
  <si>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</si>
  <si>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</si>
  <si>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</si>
  <si>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</si>
  <si>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</si>
  <si>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</si>
  <si>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</si>
  <si>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</si>
  <si>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</si>
  <si>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</si>
  <si>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</si>
  <si>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</si>
  <si>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</si>
  <si>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</si>
  <si>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</si>
  <si>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</si>
  <si>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</si>
  <si>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</si>
  <si>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</si>
  <si>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</si>
  <si>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</si>
  <si>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</si>
  <si>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</si>
  <si>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</si>
  <si>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</si>
  <si>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</si>
  <si>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</si>
  <si>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</si>
  <si>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</si>
  <si>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</si>
  <si>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</si>
  <si>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</si>
  <si>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</si>
  <si>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</si>
  <si>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</si>
  <si>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</si>
  <si>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</si>
  <si>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</si>
  <si>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</si>
  <si>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</si>
  <si>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</si>
  <si>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</si>
  <si>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</si>
  <si>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</si>
  <si>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</si>
  <si>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</si>
  <si>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</si>
  <si>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</si>
  <si>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</si>
  <si>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</si>
  <si>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</si>
  <si>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</si>
  <si>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</si>
  <si>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</si>
  <si>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</si>
  <si>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</si>
  <si>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</si>
  <si>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</si>
  <si>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</si>
  <si>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</si>
  <si>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</si>
  <si>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</si>
  <si>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</si>
  <si>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</si>
  <si>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</si>
  <si>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</si>
  <si>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</si>
  <si>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</si>
  <si>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</si>
  <si>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</si>
  <si>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</si>
  <si>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</si>
  <si>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</si>
  <si>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</si>
  <si>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</si>
  <si>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</si>
  <si>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</si>
  <si>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</si>
  <si>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</si>
  <si>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</si>
  <si>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</si>
  <si>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</si>
  <si>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</si>
  <si>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</si>
  <si>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</si>
  <si>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</si>
  <si>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</si>
  <si>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</si>
  <si>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</si>
  <si>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</si>
  <si>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</si>
  <si>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</si>
  <si>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</si>
  <si>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</si>
  <si>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</si>
  <si>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</si>
  <si>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</si>
  <si>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</si>
  <si>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</si>
  <si>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</si>
  <si>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</si>
  <si>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</si>
  <si>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</si>
  <si>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</si>
  <si>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</si>
  <si>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</si>
  <si>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</si>
  <si>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</si>
  <si>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</si>
  <si>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</si>
  <si>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</si>
  <si>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</si>
  <si>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</si>
  <si>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</si>
  <si>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</si>
  <si>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</si>
  <si>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</si>
  <si>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</si>
  <si>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</si>
  <si>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</si>
  <si>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</si>
  <si>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</si>
  <si>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</si>
  <si>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</si>
  <si>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</si>
  <si>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</si>
  <si>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</si>
  <si>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</si>
  <si>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</si>
  <si>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</si>
  <si>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</si>
  <si>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</si>
  <si>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</si>
  <si>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</si>
  <si>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</si>
  <si>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</si>
  <si>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</si>
  <si>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</si>
  <si>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</si>
  <si>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</si>
  <si>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</si>
  <si>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</si>
  <si>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</si>
  <si>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</si>
  <si>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</si>
  <si>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</si>
  <si>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</si>
  <si>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</si>
  <si>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</si>
  <si>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</si>
  <si>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</si>
  <si>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</si>
  <si>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</si>
  <si>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</si>
  <si>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</si>
  <si>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</si>
  <si>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</si>
  <si>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</si>
  <si>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</si>
  <si>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</si>
  <si>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</si>
  <si>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</si>
  <si>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</si>
  <si>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</si>
  <si>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</si>
  <si>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</si>
  <si>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</si>
  <si>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</si>
  <si>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</si>
  <si>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</si>
  <si>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</si>
  <si>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</si>
  <si>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</si>
  <si>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</si>
  <si>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</si>
  <si>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</si>
  <si>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</si>
  <si>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</si>
  <si>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</si>
  <si>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</si>
  <si>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</si>
  <si>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</si>
  <si>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</si>
  <si>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</si>
  <si>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</si>
  <si>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</si>
  <si>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</si>
  <si>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</si>
  <si>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</si>
  <si>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</si>
  <si>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</si>
  <si>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</si>
  <si>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</si>
  <si>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</si>
  <si>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</si>
  <si>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</si>
  <si>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</si>
  <si>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</si>
  <si>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</si>
  <si>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</si>
  <si>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</si>
  <si>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</si>
  <si>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</si>
  <si>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</si>
  <si>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</si>
  <si>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</si>
  <si>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</si>
  <si>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</si>
  <si>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</si>
  <si>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</si>
  <si>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</si>
  <si>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</si>
  <si>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</si>
  <si>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</si>
  <si>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</si>
  <si>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</si>
  <si>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</si>
  <si>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</si>
  <si>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</si>
  <si>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</si>
  <si>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</si>
  <si>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</si>
  <si>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</si>
  <si>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</si>
  <si>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</si>
  <si>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</si>
  <si>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</si>
  <si>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</si>
  <si>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</si>
  <si>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</si>
  <si>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</si>
  <si>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</si>
  <si>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</si>
  <si>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</si>
  <si>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</si>
  <si>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</si>
  <si>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</si>
  <si>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</si>
  <si>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</si>
  <si>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</si>
  <si>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</si>
  <si>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</si>
  <si>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</si>
  <si>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</si>
  <si>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</si>
  <si>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</si>
  <si>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</si>
  <si>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</si>
  <si>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</si>
  <si>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</si>
  <si>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</si>
  <si>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</si>
  <si>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</si>
  <si>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</si>
  <si>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</si>
  <si>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</si>
  <si>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</si>
  <si>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</si>
  <si>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</si>
  <si>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</si>
  <si>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</si>
  <si>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</si>
  <si>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</si>
  <si>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</si>
  <si>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</si>
  <si>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</si>
  <si>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</si>
  <si>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</si>
  <si>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</si>
  <si>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</si>
  <si>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</si>
  <si>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</si>
  <si>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</si>
  <si>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</si>
  <si>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</si>
  <si>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</si>
  <si>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</si>
  <si>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</si>
  <si>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</si>
  <si>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</si>
  <si>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</si>
  <si>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</si>
  <si>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</si>
  <si>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</si>
  <si>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</si>
  <si>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</si>
  <si>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</si>
  <si>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</si>
  <si>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</si>
  <si>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</si>
  <si>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</si>
  <si>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</si>
  <si>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</si>
  <si>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</si>
  <si>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</si>
  <si>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</si>
  <si>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</si>
  <si>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</si>
  <si>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</si>
  <si>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</si>
  <si>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</si>
  <si>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</si>
  <si>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</si>
  <si>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</si>
  <si>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</si>
  <si>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</si>
  <si>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</si>
  <si>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</si>
  <si>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</si>
  <si>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</si>
  <si>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</si>
  <si>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</si>
  <si>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</si>
  <si>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</si>
  <si>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</si>
  <si>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</si>
  <si>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</si>
  <si>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</si>
  <si>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</si>
  <si>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</si>
  <si>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</si>
  <si>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</si>
  <si>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</si>
  <si>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</si>
  <si>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</si>
  <si>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</si>
  <si>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</si>
  <si>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</si>
  <si>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</si>
  <si>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</si>
  <si>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</si>
  <si>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</si>
  <si>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</si>
  <si>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</si>
  <si>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</si>
  <si>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</si>
  <si>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</si>
  <si>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</si>
  <si>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</si>
  <si>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</si>
  <si>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</si>
  <si>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</si>
  <si>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</si>
  <si>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</si>
  <si>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</si>
  <si>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</si>
  <si>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</si>
  <si>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</si>
  <si>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</si>
  <si>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</si>
  <si>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</si>
  <si>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</si>
  <si>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</si>
  <si>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</si>
  <si>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</si>
  <si>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</si>
  <si>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</si>
  <si>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</si>
  <si>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</si>
  <si>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</si>
  <si>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</si>
  <si>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</si>
  <si>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</si>
  <si>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</si>
  <si>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</si>
  <si>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</si>
  <si>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</si>
  <si>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</si>
  <si>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</si>
  <si>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</si>
  <si>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</si>
  <si>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</si>
  <si>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</si>
  <si>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</si>
  <si>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</si>
  <si>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</si>
  <si>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</si>
  <si>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</si>
  <si>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</si>
  <si>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</si>
  <si>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</si>
  <si>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</si>
  <si>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</si>
  <si>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</si>
  <si>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</si>
  <si>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</si>
  <si>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</si>
  <si>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</si>
  <si>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</si>
  <si>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</si>
  <si>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</si>
  <si>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</si>
  <si>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</si>
  <si>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</si>
  <si>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</si>
  <si>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</si>
  <si>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</si>
  <si>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</si>
  <si>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</si>
  <si>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</si>
  <si>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</si>
  <si>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</si>
  <si>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</si>
  <si>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</si>
  <si>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</si>
  <si>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</si>
  <si>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</si>
  <si>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</si>
  <si>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</si>
  <si>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</si>
  <si>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</si>
  <si>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</si>
  <si>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</si>
  <si>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</si>
  <si>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</si>
  <si>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</si>
  <si>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</si>
  <si>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</si>
  <si>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</si>
  <si>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</si>
  <si>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</si>
  <si>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</si>
  <si>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</si>
  <si>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</si>
  <si>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</si>
  <si>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</si>
  <si>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</si>
  <si>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</si>
  <si>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</si>
  <si>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</si>
  <si>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</si>
  <si>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</si>
  <si>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</si>
  <si>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</si>
  <si>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</si>
  <si>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</si>
  <si>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</si>
  <si>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</si>
  <si>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</si>
  <si>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</si>
  <si>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</si>
  <si>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</si>
  <si>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</si>
  <si>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</si>
  <si>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</si>
  <si>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</si>
  <si>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</si>
  <si>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</si>
  <si>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</si>
  <si>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</si>
  <si>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</si>
  <si>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</si>
  <si>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</si>
  <si>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</si>
  <si>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</si>
  <si>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</si>
  <si>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</si>
  <si>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</si>
  <si>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</si>
  <si>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</si>
  <si>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</si>
  <si>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</si>
  <si>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</si>
  <si>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</si>
  <si>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</si>
  <si>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</si>
  <si>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</si>
  <si>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</si>
  <si>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</si>
  <si>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</si>
  <si>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</si>
  <si>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</si>
  <si>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</si>
  <si>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</si>
  <si>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</si>
  <si>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</si>
  <si>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</si>
  <si>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</si>
  <si>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</si>
  <si>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</si>
  <si>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</si>
  <si>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</si>
  <si>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</si>
  <si>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</si>
  <si>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</si>
  <si>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</si>
  <si>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</si>
  <si>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</si>
  <si>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</si>
  <si>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</si>
  <si>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</si>
  <si>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</si>
  <si>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</si>
  <si>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</si>
  <si>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</si>
  <si>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</si>
  <si>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</si>
  <si>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</si>
  <si>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</si>
  <si>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</si>
  <si>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</si>
  <si>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</si>
  <si>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</si>
  <si>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</si>
  <si>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</si>
  <si>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</si>
  <si>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</si>
  <si>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</si>
  <si>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</si>
  <si>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</si>
  <si>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</si>
  <si>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</si>
  <si>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</si>
  <si>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</si>
  <si>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</si>
  <si>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</si>
  <si>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</si>
  <si>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</si>
  <si>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</si>
  <si>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</si>
  <si>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</si>
  <si>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</si>
  <si>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</si>
  <si>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</si>
  <si>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</si>
  <si>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</si>
  <si>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</si>
  <si>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</si>
  <si>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</si>
  <si>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</si>
  <si>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</si>
  <si>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</si>
  <si>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</si>
  <si>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</si>
  <si>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</si>
  <si>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</si>
  <si>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</si>
  <si>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</si>
  <si>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</si>
  <si>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</si>
  <si>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</si>
  <si>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</si>
  <si>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</si>
  <si>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</si>
  <si>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</si>
  <si>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</si>
  <si>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</si>
  <si>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</si>
  <si>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</si>
  <si>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</si>
  <si>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</si>
  <si>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</si>
  <si>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</si>
  <si>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</si>
  <si>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</si>
  <si>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</si>
  <si>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</si>
  <si>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</si>
  <si>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</si>
  <si>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</si>
  <si>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</si>
  <si>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</si>
  <si>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</si>
  <si>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</si>
  <si>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</si>
  <si>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</si>
  <si>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</si>
  <si>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</si>
  <si>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</si>
  <si>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</si>
  <si>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</si>
  <si>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</si>
  <si>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</si>
  <si>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</si>
  <si>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</si>
  <si>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</si>
  <si>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</si>
  <si>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</si>
  <si>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</si>
  <si>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</si>
  <si>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</si>
  <si>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</si>
  <si>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</si>
  <si>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</si>
  <si>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</si>
  <si>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</si>
  <si>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</si>
  <si>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</si>
  <si>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</si>
  <si>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</si>
  <si>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</si>
  <si>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</si>
  <si>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</si>
  <si>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</si>
  <si>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</si>
  <si>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</si>
  <si>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</si>
  <si>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</si>
  <si>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</si>
  <si>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</si>
  <si>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</si>
  <si>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</si>
  <si>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</si>
  <si>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</si>
  <si>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</si>
  <si>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</si>
  <si>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</si>
  <si>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</si>
  <si>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</si>
  <si>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</si>
  <si>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</si>
  <si>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</si>
  <si>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</si>
  <si>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</si>
  <si>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</si>
  <si>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</si>
  <si>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</si>
  <si>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</si>
  <si>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</si>
  <si>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</si>
  <si>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</si>
  <si>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</si>
  <si>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</si>
  <si>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</si>
  <si>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</si>
  <si>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</si>
  <si>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</si>
  <si>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</si>
  <si>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</si>
  <si>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</si>
  <si>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</si>
  <si>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</si>
  <si>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</si>
  <si>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</si>
  <si>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</si>
  <si>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</si>
  <si>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</si>
  <si>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</si>
  <si>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</si>
  <si>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</si>
  <si>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</si>
  <si>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</si>
  <si>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</si>
  <si>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</si>
  <si>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</si>
  <si>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</si>
  <si>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</si>
  <si>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</si>
  <si>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</si>
  <si>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</si>
  <si>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</si>
  <si>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</si>
  <si>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</si>
  <si>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</si>
  <si>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</si>
  <si>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</si>
  <si>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</si>
  <si>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</si>
  <si>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</si>
  <si>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</si>
  <si>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</si>
  <si>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</si>
  <si>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</si>
  <si>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</si>
  <si>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</si>
  <si>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</si>
  <si>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</si>
  <si>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</si>
  <si>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</si>
  <si>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</si>
  <si>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</si>
  <si>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</si>
  <si>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</si>
  <si>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</si>
  <si>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</si>
  <si>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</si>
  <si>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</si>
  <si>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</si>
  <si>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</si>
  <si>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</si>
  <si>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</si>
  <si>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</si>
  <si>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</si>
  <si>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</si>
  <si>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</si>
  <si>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</si>
  <si>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</si>
  <si>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</si>
  <si>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</si>
  <si>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</si>
  <si>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</si>
  <si>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</si>
  <si>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</si>
  <si>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</si>
  <si>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</si>
  <si>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</si>
  <si>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</si>
  <si>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</si>
  <si>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</si>
  <si>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</si>
  <si>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</si>
  <si>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</si>
  <si>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</si>
  <si>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</si>
  <si>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</si>
  <si>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</si>
  <si>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</si>
  <si>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</si>
  <si>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</si>
  <si>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</si>
  <si>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</si>
  <si>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</si>
  <si>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</si>
  <si>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</si>
  <si>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</si>
  <si>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</si>
  <si>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</si>
  <si>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</si>
  <si>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</si>
  <si>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</si>
  <si>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</si>
  <si>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</si>
  <si>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</si>
  <si>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</si>
  <si>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</si>
  <si>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</si>
  <si>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</si>
  <si>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</si>
  <si>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</si>
  <si>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</si>
  <si>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</si>
  <si>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</si>
  <si>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</si>
  <si>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</si>
  <si>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</si>
  <si>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</si>
  <si>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</si>
  <si>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</si>
  <si>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</si>
  <si>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</si>
  <si>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</si>
  <si>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</si>
  <si>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</si>
  <si>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</si>
  <si>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</si>
  <si>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</si>
  <si>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</si>
  <si>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</si>
  <si>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</si>
  <si>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</si>
  <si>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</si>
  <si>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</si>
  <si>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</si>
  <si>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</si>
  <si>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</si>
  <si>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</si>
  <si>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</si>
  <si>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</si>
  <si>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</si>
  <si>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</si>
  <si>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</si>
  <si>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</si>
  <si>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</si>
  <si>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</si>
  <si>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</si>
  <si>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</si>
  <si>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</si>
  <si>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</si>
  <si>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</si>
  <si>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</si>
  <si>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</si>
  <si>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</si>
  <si>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</si>
  <si>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</si>
  <si>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</si>
  <si>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</si>
  <si>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</si>
  <si>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</si>
  <si>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</si>
  <si>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</si>
  <si>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</si>
  <si>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</si>
  <si>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</si>
  <si>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</si>
  <si>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</si>
  <si>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</si>
  <si>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</si>
  <si>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</si>
  <si>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</si>
  <si>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</si>
  <si>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</si>
  <si>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</si>
  <si>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</si>
  <si>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</si>
  <si>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</si>
  <si>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</si>
  <si>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</si>
  <si>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</si>
  <si>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</si>
  <si>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</si>
  <si>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</si>
  <si>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</si>
  <si>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</si>
  <si>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</si>
  <si>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</si>
  <si>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</si>
  <si>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</si>
  <si>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</si>
  <si>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</si>
  <si>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</si>
  <si>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</si>
  <si>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</si>
  <si>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</si>
  <si>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</si>
  <si>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</si>
  <si>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</si>
  <si>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</si>
  <si>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</si>
  <si>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</si>
  <si>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</si>
  <si>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</si>
  <si>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</si>
  <si>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</si>
  <si>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</si>
  <si>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</si>
  <si>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</si>
  <si>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</si>
  <si>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</si>
  <si>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</si>
  <si>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</si>
  <si>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</si>
  <si>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</si>
  <si>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</si>
  <si>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</si>
  <si>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</si>
  <si>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</si>
  <si>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</si>
  <si>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</si>
  <si>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</si>
  <si>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</si>
  <si>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</si>
  <si>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</si>
  <si>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</si>
  <si>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</si>
  <si>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</si>
  <si>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</si>
  <si>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</si>
  <si>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</si>
  <si>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</si>
  <si>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</si>
  <si>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</si>
  <si>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</si>
  <si>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</si>
  <si>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</si>
  <si>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</si>
  <si>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</si>
  <si>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</si>
  <si>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</si>
  <si>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</si>
  <si>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</si>
  <si>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</si>
  <si>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</si>
  <si>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</si>
  <si>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</si>
  <si>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</si>
  <si>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</si>
  <si>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</si>
  <si>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</si>
  <si>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</si>
  <si>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</si>
  <si>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</si>
  <si>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</si>
  <si>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</si>
  <si>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</si>
  <si>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</si>
  <si>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</si>
  <si>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</si>
  <si>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</si>
  <si>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</si>
  <si>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</si>
  <si>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</si>
  <si>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</si>
  <si>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</si>
  <si>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</si>
  <si>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</si>
  <si>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</si>
  <si>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</si>
  <si>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</si>
  <si>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</si>
  <si>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</si>
  <si>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</si>
  <si>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</si>
  <si>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</si>
  <si>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</si>
  <si>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</si>
  <si>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</si>
  <si>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</si>
  <si>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</si>
  <si>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</si>
  <si>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</si>
  <si>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</si>
  <si>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</si>
  <si>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</si>
  <si>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</si>
  <si>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</si>
  <si>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</si>
  <si>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</si>
  <si>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</si>
  <si>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</si>
  <si>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</si>
  <si>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</si>
  <si>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</si>
  <si>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</si>
  <si>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</si>
  <si>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</si>
  <si>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</si>
  <si>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</si>
  <si>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</si>
  <si>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</si>
  <si>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</si>
  <si>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</si>
  <si>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</si>
  <si>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</si>
  <si>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</si>
  <si>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</si>
  <si>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</si>
  <si>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</si>
  <si>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</si>
  <si>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</si>
  <si>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</si>
  <si>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</si>
  <si>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</si>
  <si>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</si>
  <si>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</si>
  <si>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</si>
  <si>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</si>
  <si>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</si>
  <si>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</si>
  <si>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</si>
  <si>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</si>
  <si>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</si>
  <si>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</si>
  <si>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</si>
  <si>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</si>
  <si>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</si>
  <si>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</si>
  <si>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</si>
  <si>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</si>
  <si>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</si>
  <si>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</si>
  <si>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</si>
  <si>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</si>
  <si>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</si>
  <si>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</si>
  <si>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</si>
  <si>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</si>
  <si>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</si>
  <si>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</si>
  <si>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</si>
  <si>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</si>
  <si>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</si>
  <si>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</si>
  <si>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</si>
  <si>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</si>
  <si>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</si>
  <si>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</si>
  <si>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</si>
  <si>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</si>
  <si>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</si>
  <si>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</si>
  <si>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</si>
  <si>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</si>
  <si>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</si>
  <si>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</si>
  <si>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</si>
  <si>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</si>
  <si>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</si>
  <si>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</si>
  <si>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</si>
  <si>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</si>
  <si>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</si>
  <si>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</si>
  <si>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</si>
  <si>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</si>
  <si>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</si>
  <si>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</si>
  <si>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</si>
  <si>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</si>
  <si>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</si>
  <si>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</si>
  <si>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</si>
  <si>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</si>
  <si>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</si>
  <si>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</si>
  <si>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</si>
  <si>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</si>
  <si>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</si>
  <si>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</si>
  <si>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</si>
  <si>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</si>
  <si>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</si>
  <si>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</si>
  <si>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</si>
  <si>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</si>
  <si>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</si>
  <si>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</si>
  <si>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</si>
  <si>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</si>
  <si>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</si>
  <si>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</si>
  <si>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</si>
  <si>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</si>
  <si>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</si>
  <si>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</si>
  <si>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</si>
  <si>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</si>
  <si>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</si>
  <si>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</si>
  <si>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</si>
  <si>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</si>
  <si>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</si>
  <si>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</si>
  <si>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</si>
  <si>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</si>
  <si>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</si>
  <si>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</si>
  <si>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</si>
  <si>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</si>
  <si>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</si>
  <si>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</si>
  <si>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</si>
  <si>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</si>
  <si>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</si>
  <si>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</si>
  <si>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</si>
  <si>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</si>
  <si>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</si>
  <si>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</si>
  <si>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</si>
  <si>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</si>
  <si>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</si>
  <si>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</si>
  <si>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</si>
  <si>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</si>
  <si>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</si>
  <si>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</si>
  <si>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</si>
  <si>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</si>
  <si>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</si>
  <si>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</si>
  <si>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</si>
  <si>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</si>
  <si>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</si>
  <si>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</si>
  <si>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</si>
  <si>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</si>
  <si>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</si>
  <si>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</si>
  <si>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</si>
  <si>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</si>
  <si>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</si>
  <si>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</si>
  <si>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</si>
  <si>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</si>
  <si>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</si>
  <si>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</si>
  <si>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</si>
  <si>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</si>
  <si>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</si>
  <si>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</si>
  <si>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</si>
  <si>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</si>
  <si>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</si>
  <si>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</si>
  <si>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</si>
  <si>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</si>
  <si>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</si>
  <si>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</si>
  <si>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</si>
  <si>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</si>
  <si>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</si>
  <si>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</si>
  <si>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</si>
  <si>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</si>
  <si>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</si>
  <si>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</si>
  <si>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</si>
  <si>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</si>
  <si>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</si>
  <si>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</si>
  <si>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</si>
  <si>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</si>
  <si>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</si>
  <si>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</si>
  <si>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</si>
  <si>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</si>
  <si>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</si>
  <si>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</si>
  <si>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</si>
  <si>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</si>
  <si>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</si>
  <si>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</si>
  <si>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</si>
  <si>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</si>
  <si>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</si>
  <si>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</si>
  <si>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</si>
  <si>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</si>
  <si>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</si>
  <si>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</si>
  <si>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</si>
  <si>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</si>
  <si>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</si>
  <si>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</si>
  <si>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</si>
  <si>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</si>
  <si>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</si>
  <si>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</si>
  <si>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</si>
  <si>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</si>
  <si>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</si>
  <si>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</si>
  <si>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</si>
  <si>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</si>
  <si>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</si>
  <si>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</si>
  <si>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</si>
  <si>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</si>
  <si>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</si>
  <si>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</si>
  <si>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</si>
  <si>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</si>
  <si>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</si>
  <si>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</si>
  <si>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</si>
  <si>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</si>
  <si>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</si>
  <si>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</si>
  <si>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</si>
  <si>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</si>
  <si>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</si>
  <si>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</si>
  <si>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</si>
  <si>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</si>
  <si>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</si>
  <si>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</si>
  <si>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</si>
  <si>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</si>
  <si>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</si>
  <si>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</si>
  <si>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</si>
  <si>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</si>
  <si>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</si>
  <si>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</si>
  <si>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</si>
  <si>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</si>
  <si>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</si>
  <si>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</si>
  <si>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</si>
  <si>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</si>
  <si>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</si>
  <si>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</si>
  <si>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</si>
  <si>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</si>
  <si>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</si>
  <si>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</si>
  <si>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</si>
  <si>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</si>
  <si>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</si>
  <si>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</si>
  <si>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</si>
  <si>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</si>
  <si>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</si>
  <si>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</si>
  <si>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</si>
  <si>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</si>
  <si>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</si>
  <si>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</si>
  <si>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</si>
  <si>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</si>
  <si>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</si>
  <si>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</si>
  <si>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</si>
  <si>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</si>
  <si>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</si>
  <si>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</si>
  <si>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</si>
  <si>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</si>
  <si>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</si>
  <si>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</si>
  <si>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</si>
  <si>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</si>
  <si>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</si>
  <si>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</si>
  <si>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</si>
  <si>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</si>
  <si>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</si>
  <si>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</si>
  <si>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</si>
  <si>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</si>
  <si>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</si>
  <si>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</si>
  <si>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</si>
  <si>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</si>
  <si>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</si>
  <si>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</si>
  <si>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</si>
  <si>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</si>
  <si>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</si>
  <si>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</si>
  <si>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</si>
  <si>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</si>
  <si>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</si>
  <si>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</si>
  <si>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</si>
  <si>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</si>
  <si>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</si>
  <si>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</si>
  <si>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</si>
  <si>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</si>
  <si>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</si>
  <si>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</si>
  <si>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</si>
  <si>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</si>
  <si>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</si>
  <si>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</si>
  <si>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</si>
  <si>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</si>
  <si>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</si>
  <si>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</si>
  <si>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</si>
  <si>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</si>
  <si>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</si>
  <si>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</si>
  <si>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</si>
  <si>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</si>
  <si>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</si>
  <si>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</si>
  <si>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</si>
  <si>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</si>
  <si>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</si>
  <si>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</si>
  <si>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</si>
  <si>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</si>
  <si>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</si>
  <si>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</si>
  <si>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</si>
  <si>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</si>
  <si>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</si>
  <si>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</si>
  <si>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</si>
  <si>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</si>
  <si>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</si>
  <si>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</si>
  <si>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</si>
  <si>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</si>
  <si>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</si>
  <si>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</si>
  <si>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</si>
  <si>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</si>
  <si>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</si>
  <si>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</si>
  <si>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</si>
  <si>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</si>
  <si>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</si>
  <si>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</si>
  <si>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</si>
  <si>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</si>
  <si>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</si>
  <si>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</si>
  <si>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</si>
  <si>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</si>
  <si>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</si>
  <si>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</si>
  <si>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</si>
  <si>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</si>
  <si>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</si>
  <si>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</si>
  <si>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</si>
  <si>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</si>
  <si>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</si>
  <si>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</si>
  <si>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</si>
  <si>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</si>
  <si>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</si>
  <si>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</si>
  <si>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</si>
  <si>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</si>
  <si>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</si>
  <si>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</si>
  <si>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</si>
  <si>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</si>
  <si>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</si>
  <si>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</si>
  <si>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</si>
  <si>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</si>
  <si>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</si>
  <si>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</si>
  <si>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</si>
  <si>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</si>
  <si>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</si>
  <si>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</si>
  <si>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</si>
  <si>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</si>
  <si>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</si>
  <si>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</si>
  <si>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</si>
  <si>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</si>
  <si>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</si>
  <si>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</si>
  <si>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</si>
  <si>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</si>
  <si>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</si>
  <si>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</si>
  <si>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</si>
  <si>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</si>
  <si>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</si>
  <si>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</si>
  <si>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</si>
  <si>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</si>
  <si>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</si>
  <si>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</si>
  <si>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</si>
  <si>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</si>
  <si>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</si>
  <si>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</si>
  <si>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</si>
  <si>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</si>
  <si>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</si>
  <si>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</si>
  <si>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</si>
  <si>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</si>
  <si>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</si>
  <si>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</si>
  <si>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</si>
  <si>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</si>
  <si>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</si>
  <si>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</si>
  <si>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</si>
  <si>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</si>
  <si>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</si>
  <si>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</si>
  <si>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</si>
  <si>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</si>
  <si>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</si>
  <si>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</si>
  <si>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</si>
  <si>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</si>
  <si>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</si>
  <si>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</si>
  <si>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</si>
  <si>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</si>
  <si>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</si>
  <si>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</si>
  <si>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</si>
  <si>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</si>
  <si>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</si>
  <si>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</si>
  <si>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</si>
  <si>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</si>
  <si>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</si>
  <si>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</si>
  <si>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</si>
  <si>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</si>
  <si>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</si>
  <si>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</si>
  <si>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</si>
  <si>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</si>
  <si>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</si>
  <si>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</si>
  <si>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</si>
  <si>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</si>
  <si>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</si>
  <si>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</si>
  <si>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</si>
  <si>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</si>
  <si>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</si>
  <si>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</si>
  <si>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</si>
  <si>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</si>
  <si>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</si>
  <si>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</si>
  <si>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</si>
  <si>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</si>
  <si>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</si>
  <si>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</si>
  <si>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</si>
  <si>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</si>
  <si>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</si>
  <si>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</si>
  <si>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</si>
  <si>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</si>
  <si>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</si>
  <si>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</si>
  <si>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</si>
  <si>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</si>
  <si>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</si>
  <si>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</si>
  <si>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</si>
  <si>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</si>
  <si>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</si>
  <si>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</si>
  <si>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</si>
  <si>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</si>
  <si>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</si>
  <si>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</si>
  <si>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</si>
  <si>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</si>
  <si>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</si>
  <si>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</si>
  <si>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</si>
  <si>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</si>
  <si>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</si>
  <si>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</si>
  <si>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</si>
  <si>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</si>
  <si>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</si>
  <si>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</si>
  <si>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</si>
  <si>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</si>
  <si>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</si>
  <si>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</si>
  <si>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</si>
  <si>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</si>
  <si>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</si>
  <si>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</si>
  <si>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</si>
  <si>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</si>
  <si>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</si>
  <si>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</si>
  <si>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</si>
  <si>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</si>
  <si>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</si>
  <si>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</si>
  <si>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</si>
  <si>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</si>
  <si>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</si>
  <si>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</si>
  <si>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</si>
  <si>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</si>
  <si>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</si>
  <si>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</si>
  <si>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</si>
  <si>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</si>
  <si>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</si>
  <si>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</si>
  <si>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</si>
  <si>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</si>
  <si>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</si>
  <si>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</si>
  <si>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</si>
  <si>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</si>
  <si>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</si>
  <si>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</si>
  <si>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</si>
  <si>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</si>
  <si>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</si>
  <si>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</si>
  <si>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</si>
  <si>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</si>
  <si>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</si>
  <si>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</si>
  <si>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</si>
  <si>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</si>
  <si>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</si>
  <si>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</si>
  <si>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</si>
  <si>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</si>
  <si>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</si>
  <si>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</si>
  <si>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</si>
  <si>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</si>
  <si>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</si>
  <si>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</si>
  <si>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</si>
  <si>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</si>
  <si>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</si>
  <si>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</si>
  <si>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</si>
  <si>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</si>
  <si>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</si>
  <si>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</si>
  <si>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</si>
  <si>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</si>
  <si>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</si>
  <si>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</si>
  <si>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</si>
  <si>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</si>
  <si>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</si>
  <si>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</si>
  <si>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</si>
  <si>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</si>
  <si>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</si>
  <si>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</si>
  <si>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</si>
  <si>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</si>
  <si>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</si>
  <si>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</si>
  <si>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</si>
  <si>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</si>
  <si>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</si>
  <si>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</si>
  <si>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</si>
  <si>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</si>
  <si>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</si>
  <si>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</si>
  <si>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</si>
  <si>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</si>
  <si>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</si>
  <si>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</si>
  <si>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</si>
  <si>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</si>
  <si>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</si>
  <si>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</si>
  <si>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</si>
  <si>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</si>
  <si>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</si>
  <si>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</si>
  <si>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</si>
  <si>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</si>
  <si>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</si>
  <si>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</si>
  <si>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</si>
  <si>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</si>
  <si>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</si>
  <si>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</si>
  <si>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</si>
  <si>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</si>
  <si>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</si>
  <si>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</si>
  <si>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</si>
  <si>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</si>
  <si>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</si>
  <si>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</si>
  <si>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</si>
  <si>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</si>
  <si>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</si>
  <si>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</si>
  <si>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</si>
  <si>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</si>
  <si>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</si>
  <si>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</si>
  <si>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</si>
  <si>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</si>
  <si>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</si>
  <si>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</si>
  <si>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</si>
  <si>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</si>
  <si>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</si>
  <si>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</si>
  <si>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</si>
  <si>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</si>
  <si>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</si>
  <si>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</si>
  <si>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</si>
  <si>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</si>
  <si>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</si>
  <si>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</si>
  <si>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</si>
  <si>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</si>
  <si>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</si>
  <si>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</si>
  <si>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</si>
  <si>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</si>
  <si>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</si>
  <si>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</si>
  <si>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</si>
  <si>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</si>
  <si>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</si>
  <si>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</si>
  <si>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</si>
  <si>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</si>
  <si>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</si>
  <si>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</si>
  <si>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</si>
  <si>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</si>
  <si>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</si>
  <si>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</si>
  <si>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</si>
  <si>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</si>
  <si>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</si>
  <si>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</si>
  <si>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</si>
  <si>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</si>
  <si>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</si>
  <si>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</si>
  <si>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</si>
  <si>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</si>
  <si>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</si>
  <si>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</si>
  <si>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</si>
  <si>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</si>
  <si>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</si>
  <si>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</si>
  <si>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</si>
  <si>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</si>
  <si>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</si>
  <si>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</si>
  <si>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</si>
  <si>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</si>
  <si>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</si>
  <si>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</si>
  <si>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</si>
  <si>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</si>
  <si>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</si>
  <si>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</si>
  <si>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</si>
  <si>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</si>
  <si>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</si>
  <si>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</si>
  <si>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</si>
  <si>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</si>
  <si>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</si>
  <si>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</si>
  <si>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</si>
  <si>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</si>
  <si>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</si>
  <si>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</si>
  <si>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</si>
  <si>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</si>
  <si>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</si>
  <si>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</si>
  <si>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</si>
  <si>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</si>
  <si>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</si>
  <si>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</si>
  <si>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</si>
  <si>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</si>
  <si>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</si>
  <si>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</si>
  <si>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</si>
  <si>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</si>
  <si>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</si>
  <si>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</si>
  <si>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</si>
  <si>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</si>
  <si>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</si>
  <si>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</si>
  <si>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</si>
  <si>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</si>
  <si>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</si>
  <si>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</si>
  <si>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</si>
  <si>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</si>
  <si>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</si>
  <si>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</si>
  <si>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</si>
  <si>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</si>
  <si>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</si>
  <si>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</si>
  <si>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</si>
  <si>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</si>
  <si>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</si>
  <si>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</si>
  <si>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</si>
  <si>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</si>
  <si>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</si>
  <si>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</si>
  <si>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</si>
  <si>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</si>
  <si>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</si>
  <si>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</si>
  <si>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</si>
  <si>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</si>
  <si>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</si>
  <si>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</si>
  <si>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</si>
  <si>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</si>
  <si>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</si>
  <si>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</si>
  <si>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</si>
  <si>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</si>
  <si>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</si>
  <si>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</si>
  <si>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</si>
  <si>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</si>
  <si>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</si>
  <si>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</si>
  <si>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</si>
  <si>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</si>
  <si>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</si>
  <si>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</si>
  <si>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</si>
  <si>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</si>
  <si>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</si>
  <si>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</si>
  <si>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</si>
  <si>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</si>
  <si>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</si>
  <si>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</si>
  <si>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</si>
  <si>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</si>
  <si>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</si>
  <si>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</si>
  <si>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</si>
  <si>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</si>
  <si>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</si>
  <si>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</si>
  <si>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</si>
  <si>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</si>
  <si>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</si>
  <si>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</si>
  <si>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</si>
  <si>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</si>
  <si>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</si>
  <si>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</si>
  <si>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</si>
  <si>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</si>
  <si>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</si>
  <si>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</si>
  <si>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</si>
  <si>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</si>
  <si>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</si>
  <si>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</si>
  <si>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</si>
  <si>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</si>
  <si>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</si>
  <si>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</si>
  <si>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</si>
  <si>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</si>
  <si>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</si>
  <si>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</si>
  <si>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</si>
  <si>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</si>
  <si>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</si>
  <si>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</si>
  <si>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</si>
  <si>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</si>
  <si>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</si>
  <si>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</si>
  <si>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</si>
  <si>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</si>
  <si>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</si>
  <si>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</si>
  <si>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</si>
  <si>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</si>
  <si>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</si>
  <si>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</si>
  <si>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</si>
  <si>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</si>
  <si>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</si>
  <si>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</si>
  <si>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</si>
  <si>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</si>
  <si>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</si>
  <si>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</si>
  <si>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</si>
  <si>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</si>
  <si>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</si>
  <si>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</si>
  <si>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</si>
  <si>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</si>
  <si>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</si>
  <si>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</si>
  <si>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</si>
  <si>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</si>
  <si>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</si>
  <si>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</si>
  <si>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</si>
  <si>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</si>
  <si>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</si>
  <si>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</si>
  <si>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</si>
  <si>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</si>
  <si>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</si>
  <si>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</si>
  <si>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</si>
  <si>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</si>
  <si>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</si>
  <si>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</si>
  <si>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</si>
  <si>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</si>
  <si>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</si>
  <si>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</si>
  <si>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</si>
  <si>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</si>
  <si>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</si>
  <si>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</si>
  <si>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</si>
  <si>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</si>
  <si>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</si>
  <si>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</si>
  <si>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</si>
  <si>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</si>
  <si>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</si>
  <si>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</si>
  <si>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</si>
  <si>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</si>
  <si>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</si>
  <si>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</si>
  <si>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</si>
  <si>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</si>
  <si>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</si>
  <si>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</si>
  <si>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</si>
  <si>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</si>
  <si>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</si>
  <si>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</si>
  <si>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</si>
  <si>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</si>
  <si>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</si>
  <si>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</si>
  <si>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</si>
  <si>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</si>
  <si>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</si>
  <si>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</si>
  <si>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</si>
  <si>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</si>
  <si>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</si>
  <si>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</si>
  <si>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</si>
  <si>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</si>
  <si>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</si>
  <si>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</si>
  <si>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</si>
  <si>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</si>
  <si>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</si>
  <si>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</si>
  <si>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</si>
  <si>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</si>
  <si>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</si>
  <si>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</si>
  <si>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</si>
  <si>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</si>
  <si>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</si>
  <si>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</si>
  <si>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</si>
  <si>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</si>
  <si>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</si>
  <si>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</si>
  <si>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</si>
  <si>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</si>
  <si>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</si>
  <si>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</si>
  <si>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</si>
  <si>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</si>
  <si>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</si>
  <si>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</si>
  <si>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</si>
  <si>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</si>
  <si>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</si>
  <si>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</si>
  <si>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</si>
  <si>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</si>
  <si>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</si>
  <si>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</si>
  <si>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</si>
  <si>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</si>
  <si>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</si>
  <si>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</si>
  <si>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</si>
  <si>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</si>
  <si>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</si>
  <si>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</si>
  <si>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</si>
  <si>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</si>
  <si>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</si>
  <si>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</si>
  <si>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</si>
  <si>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</si>
  <si>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</si>
  <si>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</si>
  <si>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</si>
  <si>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</si>
  <si>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</si>
  <si>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</si>
  <si>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</si>
  <si>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</si>
  <si>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</si>
  <si>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</si>
  <si>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</si>
  <si>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</si>
  <si>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</si>
  <si>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</si>
  <si>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</si>
  <si>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</si>
  <si>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</si>
  <si>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</si>
  <si>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</si>
  <si>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</si>
  <si>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</si>
  <si>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</si>
  <si>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</si>
  <si>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</si>
  <si>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</si>
  <si>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</si>
  <si>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</si>
  <si>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</si>
  <si>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</si>
  <si>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</si>
  <si>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</si>
  <si>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</si>
  <si>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</si>
  <si>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</si>
  <si>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</si>
  <si>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</si>
  <si>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</si>
  <si>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</si>
  <si>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</si>
  <si>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</si>
  <si>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</si>
  <si>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</si>
  <si>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</si>
  <si>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</si>
  <si>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</si>
  <si>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</si>
  <si>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</si>
  <si>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</si>
  <si>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</si>
  <si>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</si>
  <si>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</si>
  <si>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</si>
  <si>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</si>
  <si>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</si>
  <si>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</si>
  <si>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</si>
  <si>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</si>
  <si>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</si>
  <si>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</si>
  <si>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</si>
  <si>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</si>
  <si>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</si>
  <si>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</si>
  <si>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</si>
  <si>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</si>
  <si>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</si>
  <si>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</si>
  <si>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</si>
  <si>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</si>
  <si>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</si>
  <si>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</si>
  <si>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</si>
  <si>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</si>
  <si>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</si>
  <si>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</si>
  <si>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</si>
  <si>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</si>
  <si>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</si>
  <si>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</si>
  <si>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</si>
  <si>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</si>
  <si>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</si>
  <si>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</si>
  <si>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</si>
  <si>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</si>
  <si>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</si>
  <si>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</si>
  <si>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</si>
  <si>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</si>
  <si>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</si>
  <si>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</si>
  <si>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</si>
  <si>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</si>
  <si>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</si>
  <si>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</si>
  <si>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</si>
  <si>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</si>
  <si>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</si>
  <si>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</si>
  <si>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</si>
  <si>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</si>
  <si>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</si>
  <si>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</si>
  <si>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</si>
  <si>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</si>
  <si>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</si>
  <si>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</si>
  <si>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</si>
  <si>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</si>
  <si>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</si>
  <si>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</si>
  <si>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</si>
  <si>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</si>
  <si>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</si>
  <si>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</si>
  <si>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</si>
  <si>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</si>
  <si>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</si>
  <si>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</si>
  <si>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</si>
  <si>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</si>
  <si>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</si>
  <si>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</si>
  <si>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</si>
  <si>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</si>
  <si>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</si>
  <si>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</si>
  <si>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</si>
  <si>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</si>
  <si>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</si>
  <si>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</si>
  <si>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</si>
  <si>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</si>
  <si>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</si>
  <si>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</si>
  <si>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</si>
  <si>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</si>
  <si>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</si>
  <si>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</si>
  <si>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</si>
  <si>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</si>
  <si>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</si>
  <si>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</si>
  <si>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</si>
  <si>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</si>
  <si>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</si>
  <si>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</si>
  <si>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</si>
  <si>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</si>
  <si>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</si>
  <si>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</si>
  <si>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</si>
  <si>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</si>
  <si>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</si>
  <si>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</si>
  <si>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</si>
  <si>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</si>
  <si>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</si>
  <si>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</si>
  <si>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</si>
  <si>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</si>
  <si>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</si>
  <si>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</si>
  <si>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</si>
  <si>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</si>
  <si>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</si>
  <si>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</si>
  <si>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</si>
  <si>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</si>
  <si>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</si>
  <si>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</si>
  <si>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</si>
  <si>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</si>
  <si>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</si>
  <si>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</si>
  <si>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</si>
  <si>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</si>
  <si>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</si>
  <si>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</si>
  <si>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</si>
  <si>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</si>
  <si>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</si>
  <si>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</si>
  <si>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</si>
  <si>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</si>
  <si>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</si>
  <si>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</si>
  <si>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</si>
  <si>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</si>
  <si>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</si>
  <si>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</si>
  <si>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</si>
  <si>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</si>
  <si>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</si>
  <si>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</si>
  <si>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</si>
  <si>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</si>
  <si>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</si>
  <si>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</si>
  <si>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</si>
  <si>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</si>
  <si>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</si>
  <si>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</si>
  <si>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</si>
  <si>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</si>
  <si>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</si>
  <si>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</si>
  <si>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</si>
  <si>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</si>
  <si>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</si>
  <si>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</si>
  <si>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</si>
  <si>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</si>
  <si>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</si>
  <si>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</si>
  <si>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</si>
  <si>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</si>
  <si>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</si>
  <si>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</si>
  <si>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</si>
  <si>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</si>
  <si>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</si>
  <si>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</si>
  <si>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</si>
  <si>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</si>
  <si>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</si>
  <si>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</si>
  <si>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</si>
  <si>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</si>
  <si>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</si>
  <si>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</si>
  <si>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</si>
  <si>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</si>
  <si>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</si>
  <si>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</si>
  <si>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</si>
  <si>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</si>
  <si>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</si>
  <si>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</si>
  <si>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</si>
  <si>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</si>
  <si>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</si>
  <si>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</si>
  <si>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</si>
  <si>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</si>
  <si>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</si>
  <si>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</si>
  <si>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</si>
  <si>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</si>
  <si>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</si>
  <si>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</si>
  <si>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</si>
  <si>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</si>
  <si>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</si>
  <si>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</si>
  <si>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</si>
  <si>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</si>
  <si>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</si>
  <si>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</si>
  <si>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</si>
  <si>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</si>
  <si>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</si>
  <si>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</si>
  <si>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</si>
  <si>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</si>
  <si>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</si>
  <si>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</si>
  <si>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</si>
  <si>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</si>
  <si>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</si>
  <si>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</si>
  <si>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</si>
  <si>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</si>
  <si>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</si>
  <si>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</si>
  <si>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</si>
  <si>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</si>
  <si>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</si>
  <si>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</si>
  <si>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</si>
  <si>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</si>
  <si>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</si>
  <si>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</si>
  <si>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</si>
  <si>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</si>
  <si>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</si>
  <si>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</si>
  <si>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</si>
  <si>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</si>
  <si>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</si>
  <si>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</si>
  <si>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</si>
  <si>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</si>
  <si>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</si>
  <si>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</si>
  <si>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</si>
  <si>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</si>
  <si>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</si>
  <si>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</si>
  <si>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</si>
  <si>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</si>
  <si>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</si>
  <si>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</si>
  <si>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</si>
  <si>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</si>
  <si>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</si>
  <si>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</si>
  <si>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</si>
  <si>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</si>
  <si>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</si>
  <si>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</si>
  <si>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</si>
  <si>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</si>
  <si>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</si>
  <si>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</si>
  <si>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</si>
  <si>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</si>
  <si>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</si>
  <si>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</si>
  <si>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</si>
  <si>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</si>
  <si>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</si>
  <si>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</si>
  <si>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</si>
  <si>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</si>
  <si>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</si>
  <si>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</si>
  <si>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</si>
  <si>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</si>
  <si>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</si>
  <si>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</si>
  <si>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</si>
  <si>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</si>
  <si>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</si>
  <si>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</si>
  <si>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</si>
  <si>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</si>
  <si>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</si>
  <si>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</si>
  <si>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</si>
  <si>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</si>
  <si>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</si>
  <si>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</si>
  <si>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</si>
  <si>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</si>
  <si>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</si>
  <si>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</si>
  <si>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</si>
  <si>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</si>
  <si>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</si>
  <si>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</si>
  <si>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</si>
  <si>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</si>
  <si>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</si>
  <si>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</si>
  <si>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</si>
  <si>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</si>
  <si>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</si>
  <si>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</si>
  <si>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</si>
  <si>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</si>
  <si>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</si>
  <si>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</si>
  <si>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</si>
  <si>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</si>
  <si>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</si>
  <si>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</si>
  <si>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</si>
  <si>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</si>
  <si>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</si>
  <si>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</si>
  <si>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</si>
  <si>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</si>
  <si>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</si>
  <si>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</si>
  <si>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</si>
  <si>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</si>
  <si>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</si>
  <si>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</si>
  <si>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</si>
  <si>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</si>
  <si>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</si>
  <si>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</si>
  <si>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</si>
  <si>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</si>
  <si>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</si>
  <si>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</si>
  <si>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</si>
  <si>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</si>
  <si>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</si>
  <si>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</si>
  <si>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</si>
  <si>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</si>
  <si>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</si>
  <si>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</si>
  <si>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</si>
  <si>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</si>
  <si>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</si>
  <si>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</si>
  <si>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</si>
  <si>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</si>
  <si>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</si>
  <si>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</si>
  <si>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</si>
  <si>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</si>
  <si>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</si>
  <si>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</si>
  <si>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</si>
  <si>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</si>
  <si>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</si>
  <si>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</si>
  <si>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</si>
  <si>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</si>
  <si>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</si>
  <si>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</si>
  <si>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</si>
  <si>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</si>
  <si>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</si>
  <si>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</si>
  <si>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</si>
  <si>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</si>
  <si>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</si>
  <si>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</si>
  <si>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</si>
  <si>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</si>
  <si>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</si>
  <si>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</si>
  <si>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</si>
  <si>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</si>
  <si>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</si>
  <si>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</si>
  <si>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</si>
  <si>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</si>
  <si>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</si>
  <si>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</si>
  <si>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</si>
  <si>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</si>
  <si>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</si>
  <si>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</si>
  <si>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</si>
  <si>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</si>
  <si>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</si>
  <si>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</si>
  <si>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</si>
  <si>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</si>
  <si>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</si>
  <si>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</si>
  <si>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</si>
  <si>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</si>
  <si>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</si>
  <si>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</si>
  <si>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</si>
  <si>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</si>
  <si>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</si>
  <si>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</si>
  <si>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</si>
  <si>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</si>
  <si>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</si>
  <si>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</si>
  <si>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</si>
  <si>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</si>
  <si>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</si>
  <si>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</si>
  <si>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</si>
  <si>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</si>
  <si>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</si>
  <si>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</si>
  <si>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</si>
  <si>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</si>
  <si>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</si>
  <si>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</si>
  <si>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</si>
  <si>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</si>
  <si>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</si>
  <si>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</si>
  <si>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</si>
  <si>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</si>
  <si>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</si>
  <si>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</si>
  <si>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</si>
  <si>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</si>
  <si>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</si>
  <si>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</si>
  <si>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</si>
  <si>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</si>
  <si>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</si>
  <si>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</si>
  <si>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</si>
  <si>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</si>
  <si>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</si>
  <si>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</si>
  <si>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</si>
  <si>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</si>
  <si>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</si>
  <si>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</si>
  <si>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</si>
  <si>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</si>
  <si>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</si>
  <si>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</si>
  <si>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</si>
  <si>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</si>
  <si>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</si>
  <si>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</si>
  <si>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</si>
  <si>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</si>
  <si>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</si>
  <si>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</si>
  <si>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</si>
  <si>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</si>
  <si>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</si>
  <si>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</si>
  <si>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</si>
  <si>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</si>
  <si>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</si>
  <si>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</si>
  <si>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</si>
  <si>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</si>
  <si>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</si>
  <si>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</si>
  <si>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</si>
  <si>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</si>
  <si>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</si>
  <si>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</si>
  <si>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</si>
  <si>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</si>
  <si>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</si>
  <si>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</si>
  <si>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</si>
  <si>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</si>
  <si>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</si>
  <si>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</si>
  <si>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</si>
  <si>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</si>
  <si>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</si>
  <si>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</si>
  <si>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</si>
  <si>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</si>
  <si>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</si>
  <si>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</si>
  <si>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</si>
  <si>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</si>
  <si>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</si>
  <si>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</si>
  <si>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</si>
  <si>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</si>
  <si>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</si>
  <si>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</si>
  <si>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</si>
  <si>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</si>
  <si>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</si>
  <si>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</si>
  <si>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</si>
  <si>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</si>
  <si>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</si>
  <si>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</si>
  <si>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</si>
  <si>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</si>
  <si>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</si>
  <si>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</si>
  <si>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</si>
  <si>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</si>
  <si>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</si>
  <si>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</si>
  <si>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</si>
  <si>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</si>
  <si>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</si>
  <si>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</si>
  <si>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</si>
  <si>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</si>
  <si>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</si>
  <si>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</si>
  <si>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</si>
  <si>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</si>
  <si>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</si>
  <si>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</si>
  <si>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</si>
  <si>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</si>
  <si>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</si>
  <si>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</si>
  <si>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</si>
  <si>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</si>
  <si>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</si>
  <si>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</si>
  <si>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</si>
  <si>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</si>
  <si>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</si>
  <si>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</si>
  <si>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</si>
  <si>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</si>
  <si>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</si>
  <si>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</si>
  <si>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</si>
  <si>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</si>
  <si>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</si>
  <si>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</si>
  <si>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</si>
  <si>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</si>
  <si>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</si>
  <si>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</si>
  <si>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</si>
  <si>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</si>
  <si>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</si>
  <si>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</si>
  <si>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</si>
  <si>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</si>
  <si>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</si>
  <si>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</si>
  <si>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</si>
  <si>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</si>
  <si>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</si>
  <si>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</si>
  <si>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</si>
  <si>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</si>
  <si>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</si>
  <si>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</si>
  <si>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</si>
  <si>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</si>
  <si>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</si>
  <si>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</si>
  <si>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</si>
  <si>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</si>
  <si>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</si>
  <si>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</si>
  <si>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</si>
  <si>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</si>
  <si>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</si>
  <si>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</si>
  <si>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</si>
  <si>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</si>
  <si>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</si>
  <si>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</si>
  <si>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</si>
  <si>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</si>
  <si>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</si>
  <si>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</si>
  <si>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</si>
  <si>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</si>
  <si>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</si>
  <si>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</si>
  <si>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</si>
  <si>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</si>
  <si>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</si>
  <si>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</si>
  <si>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</si>
  <si>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</si>
  <si>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</si>
  <si>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</si>
  <si>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</si>
  <si>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</si>
  <si>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</si>
  <si>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</si>
  <si>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</si>
  <si>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</si>
  <si>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</si>
  <si>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</si>
  <si>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</si>
  <si>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</si>
  <si>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</si>
  <si>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</si>
  <si>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</si>
  <si>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</si>
  <si>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</si>
  <si>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</si>
  <si>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</si>
  <si>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</si>
  <si>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</si>
  <si>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</si>
  <si>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</si>
  <si>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</si>
  <si>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</si>
  <si>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</si>
  <si>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</si>
  <si>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</si>
  <si>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</si>
  <si>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</si>
  <si>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</si>
  <si>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</si>
  <si>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</si>
  <si>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</si>
  <si>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</si>
  <si>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</si>
  <si>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</si>
  <si>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</si>
  <si>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</si>
  <si>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</si>
  <si>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</si>
  <si>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</si>
  <si>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</si>
  <si>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</si>
  <si>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</si>
  <si>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</si>
  <si>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</si>
  <si>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</si>
  <si>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</si>
  <si>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</si>
  <si>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</si>
  <si>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</si>
  <si>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</si>
  <si>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</si>
  <si>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</si>
  <si>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</si>
  <si>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</si>
  <si>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</si>
  <si>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</si>
  <si>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</si>
  <si>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</si>
  <si>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</si>
  <si>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</si>
  <si>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</si>
  <si>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</si>
  <si>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</si>
  <si>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</si>
  <si>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</si>
  <si>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</si>
  <si>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</si>
  <si>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</si>
  <si>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</si>
  <si>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</si>
  <si>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</si>
  <si>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</si>
  <si>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</si>
  <si>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</si>
  <si>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</si>
  <si>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</si>
  <si>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</si>
  <si>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</si>
  <si>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</si>
  <si>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</si>
  <si>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</si>
  <si>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</si>
  <si>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</si>
  <si>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</si>
  <si>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</si>
  <si>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</si>
  <si>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</si>
  <si>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</si>
  <si>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</si>
  <si>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</si>
  <si>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</si>
  <si>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</si>
  <si>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</si>
  <si>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</si>
  <si>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</si>
  <si>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</si>
  <si>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</si>
  <si>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</si>
  <si>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</si>
  <si>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</si>
  <si>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</si>
  <si>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</si>
  <si>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</si>
  <si>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</si>
  <si>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</si>
  <si>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</si>
  <si>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</si>
  <si>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</si>
  <si>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</si>
  <si>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</si>
  <si>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</si>
  <si>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</si>
  <si>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</si>
  <si>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</si>
  <si>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</si>
  <si>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</si>
  <si>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</si>
  <si>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</si>
  <si>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</si>
  <si>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</si>
  <si>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</si>
  <si>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</si>
  <si>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</si>
  <si>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</si>
  <si>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</si>
  <si>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</si>
  <si>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</si>
  <si>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</si>
  <si>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</si>
  <si>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</si>
  <si>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</si>
  <si>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</si>
  <si>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</si>
  <si>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</si>
  <si>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</si>
  <si>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</si>
  <si>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</si>
  <si>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</si>
  <si>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</si>
  <si>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</si>
  <si>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</si>
  <si>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</si>
  <si>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</si>
  <si>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</si>
  <si>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</si>
  <si>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</si>
  <si>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</si>
  <si>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</si>
  <si>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</si>
  <si>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</si>
  <si>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</si>
  <si>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</si>
  <si>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</si>
  <si>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</si>
  <si>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</si>
  <si>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</si>
  <si>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</si>
  <si>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</si>
  <si>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</si>
  <si>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</si>
  <si>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</si>
  <si>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</si>
  <si>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</si>
  <si>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</si>
  <si>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</si>
  <si>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</si>
  <si>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</si>
  <si>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</si>
  <si>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</si>
  <si>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</si>
  <si>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</si>
  <si>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</si>
  <si>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</si>
  <si>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</si>
  <si>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</si>
  <si>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</si>
  <si>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</si>
  <si>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</si>
  <si>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</si>
  <si>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</si>
  <si>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</si>
  <si>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</si>
  <si>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</si>
  <si>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</si>
  <si>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</si>
  <si>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</si>
  <si>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</si>
  <si>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</si>
  <si>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</si>
  <si>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</si>
  <si>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</si>
  <si>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</si>
  <si>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</si>
  <si>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</si>
  <si>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</si>
  <si>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</si>
  <si>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</si>
  <si>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</si>
  <si>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</si>
  <si>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</si>
  <si>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</si>
  <si>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</si>
  <si>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</si>
  <si>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</si>
  <si>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</si>
  <si>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</si>
  <si>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</si>
  <si>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</si>
  <si>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</si>
  <si>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</si>
  <si>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</si>
  <si>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</si>
  <si>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</si>
  <si>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</si>
  <si>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</si>
  <si>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</si>
  <si>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</si>
  <si>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</si>
  <si>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</si>
  <si>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</si>
  <si>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</si>
  <si>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</si>
  <si>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</si>
  <si>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</si>
  <si>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</si>
  <si>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</si>
  <si>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</si>
  <si>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</si>
  <si>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</si>
  <si>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</si>
  <si>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</si>
  <si>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</si>
  <si>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</si>
  <si>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</si>
  <si>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</si>
  <si>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</si>
  <si>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</si>
  <si>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</si>
  <si>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</si>
  <si>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</si>
  <si>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</si>
  <si>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</si>
  <si>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</si>
  <si>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</si>
  <si>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</si>
  <si>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</si>
  <si>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</si>
  <si>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</si>
  <si>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</si>
  <si>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</si>
  <si>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</si>
  <si>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</si>
  <si>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</si>
  <si>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</si>
  <si>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</si>
  <si>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</si>
  <si>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</si>
  <si>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</si>
  <si>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</si>
  <si>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</si>
  <si>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</si>
  <si>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</si>
  <si>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</si>
  <si>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</si>
  <si>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</si>
  <si>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</si>
  <si>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</si>
  <si>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</si>
  <si>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</si>
  <si>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</si>
  <si>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</si>
  <si>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</si>
  <si>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</si>
  <si>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</si>
  <si>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</si>
  <si>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</si>
  <si>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</si>
  <si>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</si>
  <si>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</si>
  <si>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</si>
  <si>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</si>
  <si>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</si>
  <si>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</si>
  <si>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</si>
  <si>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</si>
  <si>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</si>
  <si>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</si>
  <si>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</si>
  <si>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</si>
  <si>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</si>
  <si>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</si>
  <si>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</si>
  <si>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</si>
  <si>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</si>
  <si>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</si>
  <si>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</si>
  <si>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</si>
  <si>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</si>
  <si>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</si>
  <si>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</si>
  <si>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</si>
  <si>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</si>
  <si>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</si>
  <si>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</si>
  <si>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</si>
  <si>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</si>
  <si>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</si>
  <si>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</si>
  <si>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</si>
  <si>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</si>
  <si>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</si>
  <si>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</si>
  <si>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</si>
  <si>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</si>
  <si>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</si>
  <si>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</si>
  <si>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</si>
  <si>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</si>
  <si>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</si>
  <si>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</si>
  <si>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</si>
  <si>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</si>
  <si>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</si>
  <si>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</si>
  <si>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</si>
  <si>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</si>
  <si>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</si>
  <si>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</si>
  <si>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</si>
  <si>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</si>
  <si>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</si>
  <si>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</si>
  <si>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</si>
  <si>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</si>
  <si>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</si>
  <si>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</si>
  <si>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</si>
  <si>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</si>
  <si>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</si>
  <si>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</si>
  <si>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</si>
  <si>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</si>
  <si>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</si>
  <si>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</si>
  <si>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</si>
  <si>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</si>
  <si>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</si>
  <si>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</si>
  <si>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</si>
  <si>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</si>
  <si>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</si>
  <si>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</si>
  <si>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</si>
  <si>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</si>
  <si>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</si>
  <si>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</si>
  <si>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</si>
  <si>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</si>
  <si>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</si>
  <si>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</si>
  <si>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</si>
  <si>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</si>
  <si>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</si>
  <si>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</si>
  <si>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</si>
  <si>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</si>
  <si>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</si>
  <si>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</si>
  <si>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</si>
  <si>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</si>
  <si>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</si>
  <si>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</si>
  <si>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</si>
  <si>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</si>
  <si>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</si>
  <si>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</si>
  <si>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</si>
  <si>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</si>
  <si>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</si>
  <si>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</si>
  <si>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</si>
  <si>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</si>
  <si>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</si>
  <si>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</si>
  <si>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</si>
  <si>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</si>
  <si>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</si>
  <si>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</si>
  <si>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</si>
  <si>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</si>
  <si>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</si>
  <si>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</si>
  <si>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</si>
  <si>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</si>
  <si>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</si>
  <si>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</si>
  <si>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</si>
  <si>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</si>
  <si>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</si>
  <si>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</si>
  <si>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</si>
  <si>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</si>
  <si>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</si>
  <si>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</si>
  <si>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</si>
  <si>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</si>
  <si>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</si>
  <si>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</si>
  <si>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</si>
  <si>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</si>
  <si>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</si>
  <si>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</si>
  <si>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</si>
  <si>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</si>
  <si>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</si>
  <si>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</si>
  <si>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</si>
  <si>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</si>
  <si>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</si>
  <si>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</si>
  <si>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</si>
  <si>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</si>
  <si>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</si>
  <si>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</si>
  <si>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</si>
  <si>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</si>
  <si>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</si>
  <si>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</si>
  <si>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</si>
  <si>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</si>
  <si>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</si>
  <si>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</si>
  <si>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</si>
  <si>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</si>
  <si>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</si>
  <si>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</si>
  <si>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</si>
  <si>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</si>
  <si>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</si>
  <si>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</si>
  <si>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</si>
  <si>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</si>
  <si>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</si>
  <si>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</si>
  <si>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</si>
  <si>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</si>
  <si>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</si>
  <si>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</si>
  <si>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</si>
  <si>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</si>
  <si>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</si>
  <si>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</si>
  <si>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</si>
  <si>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</si>
  <si>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</si>
  <si>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</si>
  <si>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</si>
  <si>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</si>
  <si>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</si>
  <si>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</si>
  <si>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</si>
  <si>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</si>
  <si>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</si>
  <si>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</si>
  <si>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</si>
  <si>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</si>
  <si>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</si>
  <si>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</si>
  <si>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</si>
  <si>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</si>
  <si>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</si>
  <si>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</si>
  <si>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</si>
  <si>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</si>
  <si>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</si>
  <si>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</si>
  <si>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</si>
  <si>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</si>
  <si>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</si>
  <si>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</si>
  <si>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</si>
  <si>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</si>
  <si>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</si>
  <si>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</si>
  <si>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</si>
  <si>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</si>
  <si>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</si>
  <si>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</si>
  <si>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</si>
  <si>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</si>
  <si>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</si>
  <si>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</si>
  <si>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</si>
  <si>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</si>
  <si>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</si>
  <si>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</si>
  <si>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</si>
  <si>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</si>
  <si>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</si>
  <si>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</si>
  <si>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</si>
  <si>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</si>
  <si>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</si>
  <si>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</si>
  <si>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</si>
  <si>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</si>
  <si>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</si>
  <si>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</si>
  <si>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</si>
  <si>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</si>
  <si>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</si>
  <si>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</si>
  <si>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</si>
  <si>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</si>
  <si>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</si>
  <si>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</si>
  <si>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</si>
  <si>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</si>
  <si>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</si>
  <si>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</si>
  <si>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</si>
  <si>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</si>
  <si>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</si>
  <si>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</si>
  <si>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</si>
  <si>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</si>
  <si>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</si>
  <si>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</si>
  <si>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</si>
  <si>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</si>
  <si>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</si>
  <si>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</si>
  <si>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</si>
  <si>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</si>
  <si>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</si>
  <si>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</si>
  <si>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</si>
  <si>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</si>
  <si>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</si>
  <si>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</si>
  <si>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</si>
  <si>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</si>
  <si>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</si>
  <si>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</si>
  <si>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</si>
  <si>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</si>
  <si>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</si>
  <si>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</si>
  <si>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</si>
  <si>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</si>
  <si>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</si>
  <si>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</si>
  <si>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</si>
  <si>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</si>
  <si>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</si>
  <si>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</si>
  <si>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</si>
  <si>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</si>
  <si>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</si>
  <si>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</si>
  <si>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</si>
  <si>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</si>
  <si>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</si>
  <si>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</si>
  <si>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</si>
  <si>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</si>
  <si>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</si>
  <si>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</si>
  <si>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</si>
  <si>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</si>
  <si>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</si>
  <si>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</si>
  <si>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</si>
  <si>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</si>
  <si>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</si>
  <si>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</si>
  <si>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</si>
  <si>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</si>
  <si>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</si>
  <si>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</si>
  <si>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</si>
  <si>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</si>
  <si>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</si>
  <si>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</si>
  <si>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</si>
  <si>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</si>
  <si>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</si>
  <si>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</si>
  <si>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</si>
  <si>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</si>
  <si>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</si>
  <si>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</si>
  <si>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</si>
  <si>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</si>
  <si>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</si>
  <si>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</si>
  <si>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</si>
  <si>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</si>
  <si>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</si>
  <si>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</si>
  <si>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</si>
  <si>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</si>
  <si>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</si>
  <si>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</si>
  <si>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</si>
  <si>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</si>
  <si>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</si>
  <si>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</si>
  <si>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</si>
  <si>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</si>
  <si>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</si>
  <si>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</si>
  <si>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</si>
  <si>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</si>
  <si>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</si>
  <si>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</si>
  <si>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</si>
  <si>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</si>
  <si>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</si>
  <si>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</si>
  <si>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</si>
  <si>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</si>
  <si>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</si>
  <si>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</si>
  <si>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</si>
  <si>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</si>
  <si>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</si>
  <si>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</si>
  <si>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</si>
  <si>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</si>
  <si>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</si>
  <si>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</si>
  <si>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</si>
  <si>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</si>
  <si>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</si>
  <si>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</si>
  <si>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</si>
  <si>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</si>
  <si>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</si>
  <si>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</si>
  <si>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</si>
  <si>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</si>
  <si>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</si>
  <si>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</si>
  <si>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</si>
  <si>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</si>
  <si>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</si>
  <si>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</si>
  <si>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</si>
  <si>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</si>
  <si>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</si>
  <si>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</si>
  <si>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</si>
  <si>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</si>
  <si>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</si>
  <si>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</si>
  <si>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</si>
  <si>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</si>
  <si>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</si>
  <si>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</si>
  <si>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</si>
  <si>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</si>
  <si>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</si>
  <si>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</si>
  <si>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</si>
  <si>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</si>
  <si>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</si>
  <si>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</si>
  <si>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</si>
  <si>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</si>
  <si>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</si>
  <si>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</si>
  <si>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</si>
  <si>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</si>
  <si>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</si>
  <si>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</si>
  <si>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</si>
  <si>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</si>
  <si>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</si>
  <si>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</si>
  <si>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</si>
  <si>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</si>
  <si>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</si>
  <si>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</si>
  <si>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</si>
  <si>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</si>
  <si>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</si>
  <si>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</si>
  <si>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</si>
  <si>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</si>
  <si>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</si>
  <si>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</si>
  <si>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</si>
  <si>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</si>
  <si>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</si>
  <si>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</si>
  <si>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</si>
  <si>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</si>
  <si>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</si>
  <si>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</si>
  <si>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</si>
  <si>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</si>
  <si>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</si>
  <si>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</si>
  <si>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</si>
  <si>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</si>
  <si>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</si>
  <si>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</si>
  <si>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</si>
  <si>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</si>
  <si>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</si>
  <si>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</si>
  <si>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</si>
  <si>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</si>
  <si>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</si>
  <si>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</si>
  <si>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</si>
  <si>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</si>
  <si>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</si>
  <si>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</si>
  <si>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</si>
  <si>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</si>
  <si>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</si>
  <si>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</si>
  <si>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</si>
  <si>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</si>
  <si>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</si>
  <si>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</si>
  <si>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</si>
  <si>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</si>
  <si>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</si>
  <si>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</si>
  <si>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</si>
  <si>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</si>
  <si>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</si>
  <si>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</si>
  <si>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</si>
  <si>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</si>
  <si>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</si>
  <si>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</si>
  <si>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</si>
  <si>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</si>
  <si>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</si>
  <si>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</si>
  <si>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</si>
  <si>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</si>
  <si>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</si>
  <si>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</si>
  <si>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</si>
  <si>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</si>
  <si>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</si>
  <si>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</si>
  <si>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</si>
  <si>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</si>
  <si>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</si>
  <si>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</si>
  <si>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</si>
  <si>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</si>
  <si>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</si>
  <si>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</si>
  <si>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</si>
  <si>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</si>
  <si>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</si>
  <si>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</si>
  <si>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</si>
  <si>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</si>
  <si>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</si>
  <si>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</si>
  <si>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</si>
  <si>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</si>
  <si>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</si>
  <si>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</si>
  <si>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</si>
  <si>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</si>
  <si>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</si>
  <si>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</si>
  <si>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</si>
  <si>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</si>
  <si>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</si>
  <si>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</si>
  <si>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</si>
  <si>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</si>
  <si>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</si>
  <si>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</si>
  <si>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</si>
  <si>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</si>
  <si>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</si>
  <si>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</si>
  <si>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</si>
  <si>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</si>
  <si>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</si>
  <si>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</si>
  <si>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</si>
  <si>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</si>
  <si>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</si>
  <si>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</si>
  <si>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</si>
  <si>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</si>
  <si>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</si>
  <si>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</si>
  <si>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</si>
  <si>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</si>
  <si>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</si>
  <si>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</si>
  <si>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</si>
  <si>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</si>
  <si>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</si>
  <si>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</si>
  <si>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</si>
  <si>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</si>
  <si>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</si>
  <si>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</si>
  <si>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</si>
  <si>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</si>
  <si>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</si>
  <si>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</si>
  <si>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</si>
  <si>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</si>
  <si>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</si>
  <si>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</si>
  <si>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</si>
  <si>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</si>
  <si>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</si>
  <si>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</si>
  <si>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</si>
  <si>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</si>
  <si>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</si>
  <si>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</si>
  <si>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</si>
  <si>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</si>
  <si>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</si>
  <si>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</si>
  <si>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</si>
  <si>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</si>
  <si>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</si>
  <si>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</si>
  <si>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</si>
  <si>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</si>
  <si>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</si>
  <si>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</si>
  <si>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</si>
  <si>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</si>
  <si>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</si>
  <si>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</si>
  <si>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</si>
  <si>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</si>
  <si>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</si>
  <si>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</si>
  <si>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</si>
  <si>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</si>
  <si>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</si>
  <si>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</si>
  <si>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</si>
  <si>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</si>
  <si>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</si>
  <si>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</si>
  <si>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</si>
  <si>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</si>
  <si>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</si>
  <si>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</si>
  <si>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</si>
  <si>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</si>
  <si>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</si>
  <si>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</si>
  <si>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</si>
  <si>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</si>
  <si>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</si>
  <si>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</si>
  <si>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</si>
  <si>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</si>
  <si>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</si>
  <si>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</si>
  <si>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</si>
  <si>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</si>
  <si>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</si>
  <si>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</si>
  <si>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</si>
  <si>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</si>
  <si>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</si>
  <si>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</si>
  <si>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</si>
  <si>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</si>
  <si>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</si>
  <si>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</si>
  <si>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</si>
  <si>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</si>
  <si>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</si>
  <si>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</si>
  <si>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</si>
  <si>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</si>
  <si>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</si>
  <si>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</si>
  <si>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</si>
  <si>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</si>
  <si>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</si>
  <si>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</si>
  <si>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</si>
  <si>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</si>
  <si>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</si>
  <si>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</si>
  <si>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</si>
  <si>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</si>
  <si>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</si>
  <si>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</si>
  <si>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</si>
  <si>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</si>
  <si>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</si>
  <si>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</si>
  <si>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</si>
  <si>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</si>
  <si>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</si>
  <si>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</si>
  <si>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</si>
  <si>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</si>
  <si>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</si>
  <si>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</si>
  <si>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</si>
  <si>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</si>
  <si>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</si>
  <si>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</si>
  <si>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</si>
  <si>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</si>
  <si>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</si>
  <si>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</si>
  <si>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</si>
  <si>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</si>
  <si>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</si>
  <si>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</si>
  <si>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</si>
  <si>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</si>
  <si>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</si>
  <si>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</si>
  <si>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</si>
  <si>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</si>
  <si>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</si>
  <si>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</si>
  <si>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</si>
  <si>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</si>
  <si>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</si>
  <si>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</si>
  <si>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</si>
  <si>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</si>
  <si>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</si>
  <si>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</si>
  <si>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</si>
  <si>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</si>
  <si>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</si>
  <si>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</si>
  <si>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</si>
  <si>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</si>
  <si>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</si>
  <si>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</si>
  <si>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</si>
  <si>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</si>
  <si>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</si>
  <si>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</si>
  <si>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</si>
  <si>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</si>
  <si>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</si>
  <si>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</si>
  <si>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</si>
  <si>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</si>
  <si>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</si>
  <si>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</si>
  <si>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</si>
  <si>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</si>
  <si>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</si>
  <si>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</si>
  <si>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</si>
  <si>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</si>
  <si>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</si>
  <si>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</si>
  <si>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</si>
  <si>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</si>
  <si>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</si>
  <si>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</si>
  <si>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</si>
  <si>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</si>
  <si>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</si>
  <si>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</si>
  <si>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</si>
  <si>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</si>
  <si>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</si>
  <si>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</si>
  <si>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</si>
  <si>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</si>
  <si>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</si>
  <si>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</si>
  <si>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</si>
  <si>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</si>
  <si>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</si>
  <si>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</si>
  <si>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</si>
  <si>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</si>
  <si>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</si>
  <si>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</si>
  <si>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</si>
  <si>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</si>
  <si>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</si>
  <si>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</si>
  <si>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</si>
  <si>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</si>
  <si>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</si>
  <si>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</si>
  <si>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</si>
  <si>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</si>
  <si>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</si>
  <si>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</si>
  <si>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</si>
  <si>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</si>
  <si>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</si>
  <si>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</si>
  <si>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</si>
  <si>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</si>
  <si>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</si>
  <si>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</si>
  <si>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</si>
  <si>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</si>
  <si>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</si>
  <si>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</si>
  <si>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</si>
  <si>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</si>
  <si>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</si>
  <si>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</si>
  <si>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</si>
  <si>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</si>
  <si>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</si>
  <si>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</si>
  <si>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</si>
  <si>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</si>
  <si>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</si>
  <si>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</si>
  <si>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</si>
  <si>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</si>
  <si>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</si>
  <si>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</si>
  <si>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</si>
  <si>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</si>
  <si>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</si>
  <si>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</si>
  <si>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</si>
  <si>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</si>
  <si>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</si>
  <si>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</si>
  <si>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</si>
  <si>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</si>
  <si>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</si>
  <si>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</si>
  <si>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</si>
  <si>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</si>
  <si>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</si>
  <si>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</si>
  <si>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</si>
  <si>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</si>
  <si>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</si>
  <si>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</si>
  <si>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</si>
  <si>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</si>
  <si>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</si>
  <si>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</si>
  <si>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</si>
  <si>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</si>
  <si>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</si>
  <si>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</si>
  <si>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</si>
  <si>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</si>
  <si>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</si>
  <si>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</si>
  <si>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</si>
  <si>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</si>
  <si>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</si>
  <si>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</si>
  <si>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</si>
  <si>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</si>
  <si>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</si>
  <si>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</si>
  <si>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</si>
  <si>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</si>
  <si>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</si>
  <si>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</si>
  <si>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</si>
  <si>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</si>
  <si>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</si>
  <si>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</si>
  <si>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</si>
  <si>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</si>
  <si>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</si>
  <si>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</si>
  <si>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</si>
  <si>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</si>
  <si>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</si>
  <si>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</si>
  <si>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</si>
  <si>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</si>
  <si>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</si>
  <si>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</si>
  <si>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</si>
  <si>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</si>
  <si>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</si>
  <si>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</si>
  <si>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</si>
  <si>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</si>
  <si>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</si>
  <si>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</si>
  <si>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</si>
  <si>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</si>
  <si>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</si>
  <si>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</si>
  <si>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</si>
  <si>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</si>
  <si>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</si>
  <si>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</si>
  <si>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</si>
  <si>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</si>
  <si>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</si>
  <si>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</si>
  <si>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</si>
  <si>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</si>
  <si>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</si>
  <si>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</si>
  <si>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</si>
  <si>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</si>
  <si>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</si>
  <si>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</si>
  <si>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</si>
  <si>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</si>
  <si>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</si>
  <si>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</si>
  <si>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</si>
  <si>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</si>
  <si>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</si>
  <si>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</si>
  <si>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</si>
  <si>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</si>
  <si>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</si>
  <si>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</si>
  <si>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</si>
  <si>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</si>
  <si>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</si>
  <si>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</si>
  <si>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</si>
  <si>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</si>
  <si>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</si>
  <si>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</si>
  <si>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</si>
  <si>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</si>
  <si>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</si>
  <si>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</si>
  <si>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</si>
  <si>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</si>
  <si>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</si>
  <si>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</si>
  <si>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</si>
  <si>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</si>
  <si>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</si>
  <si>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</si>
  <si>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</si>
  <si>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</si>
  <si>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</si>
  <si>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</si>
  <si>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</si>
  <si>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</si>
  <si>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</si>
  <si>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</si>
  <si>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</si>
  <si>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</si>
  <si>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</si>
  <si>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</si>
  <si>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</si>
  <si>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</si>
  <si>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</si>
  <si>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</si>
  <si>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</si>
  <si>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</si>
  <si>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</si>
  <si>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</si>
  <si>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</si>
  <si>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</si>
  <si>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</si>
  <si>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</si>
  <si>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</si>
  <si>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</si>
  <si>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</si>
  <si>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</si>
  <si>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</si>
  <si>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</si>
  <si>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</si>
  <si>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</si>
  <si>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</si>
  <si>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</si>
  <si>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</si>
  <si>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</si>
  <si>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</si>
  <si>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</si>
  <si>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</si>
  <si>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</si>
  <si>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</si>
  <si>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</si>
  <si>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</si>
  <si>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</si>
  <si>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</si>
  <si>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</si>
  <si>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</si>
  <si>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</si>
  <si>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</si>
  <si>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</si>
  <si>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</si>
  <si>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</si>
  <si>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</si>
  <si>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</si>
  <si>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</si>
  <si>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</si>
  <si>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</si>
  <si>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</si>
  <si>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</si>
  <si>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</si>
  <si>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</si>
  <si>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</si>
  <si>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</si>
  <si>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</si>
  <si>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</si>
  <si>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</si>
  <si>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</si>
  <si>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</si>
  <si>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</si>
  <si>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</si>
  <si>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</si>
  <si>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</si>
  <si>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</si>
  <si>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</si>
  <si>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</si>
  <si>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</si>
  <si>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</si>
  <si>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</si>
  <si>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</si>
  <si>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</si>
  <si>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</si>
  <si>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</si>
  <si>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</si>
  <si>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</si>
  <si>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</si>
  <si>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</si>
  <si>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</si>
  <si>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</si>
  <si>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</si>
  <si>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</si>
  <si>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</si>
  <si>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</si>
  <si>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</si>
  <si>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</si>
  <si>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</si>
  <si>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</si>
  <si>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</si>
  <si>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</si>
  <si>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</si>
  <si>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</si>
  <si>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</si>
  <si>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</si>
  <si>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</si>
  <si>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</si>
  <si>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</si>
  <si>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</si>
  <si>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</si>
  <si>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</si>
  <si>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</si>
  <si>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</si>
  <si>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</si>
  <si>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</si>
  <si>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</si>
  <si>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</si>
  <si>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</si>
  <si>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</si>
  <si>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</si>
  <si>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</si>
  <si>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</si>
  <si>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</si>
  <si>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</si>
  <si>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</si>
  <si>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</si>
  <si>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</si>
  <si>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</si>
  <si>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</si>
  <si>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</si>
  <si>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</si>
  <si>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</si>
  <si>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</si>
  <si>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</si>
  <si>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</si>
  <si>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</si>
  <si>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</si>
  <si>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</si>
  <si>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</si>
  <si>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</si>
  <si>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</si>
  <si>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</si>
  <si>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</si>
  <si>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</si>
  <si>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</si>
  <si>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</si>
  <si>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</si>
  <si>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</si>
  <si>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</si>
  <si>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</si>
  <si>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</si>
  <si>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</si>
  <si>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</si>
  <si>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</si>
  <si>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</si>
  <si>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</si>
  <si>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</si>
  <si>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</si>
  <si>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</si>
  <si>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</si>
  <si>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</si>
  <si>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</si>
  <si>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</si>
  <si>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</si>
  <si>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</si>
  <si>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</si>
  <si>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</si>
  <si>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</si>
  <si>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</si>
  <si>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</si>
  <si>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</si>
  <si>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</si>
  <si>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</si>
  <si>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</si>
  <si>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</si>
  <si>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</si>
  <si>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</si>
  <si>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</si>
  <si>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</si>
  <si>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</si>
  <si>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</si>
  <si>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</si>
  <si>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</si>
  <si>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</si>
  <si>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</si>
  <si>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</si>
  <si>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</si>
  <si>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</si>
  <si>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</si>
  <si>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</si>
  <si>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</si>
  <si>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</si>
  <si>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</si>
  <si>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</si>
  <si>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</si>
  <si>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</si>
  <si>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</si>
  <si>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</si>
  <si>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</si>
  <si>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</si>
  <si>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</si>
  <si>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</si>
  <si>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</si>
  <si>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</si>
  <si>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</si>
  <si>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</si>
  <si>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</si>
  <si>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</si>
  <si>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</si>
  <si>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</si>
  <si>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</si>
  <si>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</si>
  <si>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</si>
  <si>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</si>
  <si>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</si>
  <si>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</si>
  <si>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</si>
  <si>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</si>
  <si>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</si>
  <si>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</si>
  <si>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</si>
  <si>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</si>
  <si>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</si>
  <si>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</si>
  <si>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</si>
  <si>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</si>
  <si>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</si>
  <si>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</si>
  <si>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</si>
  <si>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</si>
  <si>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</si>
  <si>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</si>
  <si>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</si>
  <si>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</si>
  <si>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</si>
  <si>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</si>
  <si>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</si>
  <si>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</si>
  <si>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</si>
  <si>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</si>
  <si>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</si>
  <si>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</si>
  <si>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</si>
  <si>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</si>
  <si>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</si>
  <si>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</si>
  <si>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</si>
  <si>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</si>
  <si>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</si>
  <si>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</si>
  <si>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</si>
  <si>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</si>
  <si>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</si>
  <si>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</si>
  <si>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</si>
  <si>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</si>
  <si>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</si>
  <si>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</si>
  <si>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</si>
  <si>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</si>
  <si>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</si>
  <si>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</si>
  <si>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</si>
  <si>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</si>
  <si>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</si>
  <si>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</si>
  <si>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</si>
  <si>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</si>
  <si>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</si>
  <si>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</si>
  <si>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</si>
  <si>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</si>
  <si>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</si>
  <si>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</si>
  <si>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</si>
  <si>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</si>
  <si>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</si>
  <si>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</si>
  <si>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</si>
  <si>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</si>
  <si>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</si>
  <si>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</si>
  <si>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</si>
  <si>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</si>
  <si>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</si>
  <si>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</si>
  <si>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</si>
  <si>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</si>
  <si>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</si>
  <si>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</si>
  <si>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</si>
  <si>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</si>
  <si>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</si>
  <si>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</si>
  <si>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</si>
  <si>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</si>
  <si>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</si>
  <si>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</si>
  <si>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</si>
  <si>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</si>
  <si>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</si>
  <si>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</si>
  <si>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</si>
  <si>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</si>
  <si>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</si>
  <si>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</si>
  <si>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</si>
  <si>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</si>
  <si>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</si>
  <si>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</si>
  <si>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</si>
  <si>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</si>
  <si>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</si>
  <si>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</si>
  <si>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</si>
  <si>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</si>
  <si>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</si>
  <si>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</si>
  <si>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</si>
  <si>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</si>
  <si>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</si>
  <si>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</si>
  <si>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</si>
  <si>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</si>
  <si>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</si>
  <si>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</si>
  <si>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</si>
  <si>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</si>
  <si>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</si>
  <si>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</si>
  <si>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</si>
  <si>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</si>
  <si>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</si>
  <si>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</si>
  <si>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</si>
  <si>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</si>
  <si>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</si>
  <si>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</si>
  <si>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</si>
  <si>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</si>
  <si>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</si>
  <si>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</si>
  <si>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</si>
  <si>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</si>
  <si>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</si>
  <si>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</si>
  <si>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</si>
  <si>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</si>
  <si>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</si>
  <si>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</si>
  <si>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</si>
  <si>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</si>
  <si>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</si>
  <si>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</si>
  <si>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</si>
  <si>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</si>
  <si>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</si>
  <si>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</si>
  <si>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</si>
  <si>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</si>
  <si>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</si>
  <si>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</si>
  <si>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</si>
  <si>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</si>
  <si>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</si>
  <si>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</si>
  <si>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</si>
  <si>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</si>
  <si>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</si>
  <si>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</si>
  <si>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</si>
  <si>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</si>
  <si>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</si>
  <si>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</si>
  <si>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</si>
  <si>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</si>
  <si>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</si>
  <si>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</si>
  <si>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</si>
  <si>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</si>
  <si>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</si>
  <si>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</si>
  <si>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</si>
  <si>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</si>
  <si>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</si>
  <si>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</si>
  <si>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</si>
  <si>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</si>
  <si>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</si>
  <si>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</si>
  <si>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</si>
  <si>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</si>
  <si>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</si>
  <si>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</si>
  <si>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</si>
  <si>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</si>
  <si>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</si>
  <si>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</si>
  <si>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</si>
  <si>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</si>
  <si>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</si>
  <si>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</si>
  <si>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</si>
  <si>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</si>
  <si>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</si>
  <si>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</si>
  <si>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</si>
  <si>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</si>
  <si>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</si>
  <si>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</si>
  <si>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</si>
  <si>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</si>
  <si>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</si>
  <si>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</si>
  <si>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</si>
  <si>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</si>
  <si>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</si>
  <si>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</si>
  <si>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</si>
  <si>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</si>
  <si>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</si>
  <si>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</si>
  <si>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</si>
  <si>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</si>
  <si>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</si>
  <si>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</si>
  <si>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</si>
  <si>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</si>
  <si>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</si>
  <si>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</si>
  <si>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</si>
  <si>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</si>
  <si>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</si>
  <si>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</si>
  <si>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</si>
  <si>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</si>
  <si>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</si>
  <si>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</si>
  <si>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</si>
  <si>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</si>
  <si>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</si>
  <si>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</si>
  <si>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</si>
  <si>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</si>
  <si>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</si>
  <si>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</si>
  <si>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</si>
  <si>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</si>
  <si>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</si>
  <si>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</si>
  <si>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</si>
  <si>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</si>
  <si>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</si>
  <si>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</si>
  <si>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</si>
  <si>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</si>
  <si>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</si>
  <si>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</si>
  <si>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</si>
  <si>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</si>
  <si>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</si>
  <si>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</si>
  <si>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</si>
  <si>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</si>
  <si>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</si>
  <si>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</si>
  <si>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</si>
  <si>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</si>
  <si>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</si>
  <si>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</si>
  <si>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</si>
  <si>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</si>
  <si>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</si>
  <si>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</si>
  <si>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</si>
  <si>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</si>
  <si>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</si>
  <si>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</si>
  <si>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</si>
  <si>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</si>
  <si>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</si>
  <si>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</si>
  <si>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</si>
  <si>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</si>
  <si>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</si>
  <si>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</si>
  <si>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</si>
  <si>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</si>
  <si>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</si>
  <si>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</si>
  <si>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</si>
  <si>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</si>
  <si>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</si>
  <si>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</si>
  <si>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</si>
  <si>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</si>
  <si>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</si>
  <si>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</si>
  <si>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</si>
  <si>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</si>
  <si>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</si>
  <si>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</si>
  <si>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</si>
  <si>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</si>
  <si>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</si>
  <si>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</si>
  <si>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</si>
  <si>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</si>
  <si>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</si>
  <si>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</si>
  <si>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</si>
  <si>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</si>
  <si>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</si>
  <si>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</si>
  <si>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</si>
  <si>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</si>
  <si>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</si>
  <si>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</si>
  <si>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</si>
  <si>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</si>
  <si>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</si>
  <si>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</si>
  <si>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</si>
  <si>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</si>
  <si>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</si>
  <si>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</si>
  <si>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</si>
  <si>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</si>
  <si>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</si>
  <si>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</si>
  <si>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</si>
  <si>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</si>
  <si>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</si>
  <si>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</si>
  <si>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</si>
  <si>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</si>
  <si>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</si>
  <si>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</si>
  <si>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</si>
  <si>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</si>
  <si>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</si>
  <si>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</si>
  <si>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</si>
  <si>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</si>
  <si>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</si>
  <si>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</si>
  <si>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</si>
  <si>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</si>
  <si>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</si>
  <si>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</si>
  <si>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</si>
  <si>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</si>
  <si>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</si>
  <si>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</si>
  <si>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</si>
  <si>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</si>
  <si>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</si>
  <si>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</si>
  <si>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</si>
  <si>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</si>
  <si>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</si>
  <si>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</si>
  <si>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</si>
  <si>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</si>
  <si>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</si>
  <si>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</si>
  <si>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</si>
  <si>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</si>
  <si>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</si>
  <si>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</si>
  <si>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</si>
  <si>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</si>
  <si>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</si>
  <si>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</si>
  <si>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</si>
  <si>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</si>
  <si>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</si>
  <si>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</si>
  <si>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</si>
  <si>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</si>
  <si>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</si>
  <si>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</si>
  <si>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</si>
  <si>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</si>
  <si>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</si>
  <si>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</si>
  <si>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</si>
  <si>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</si>
  <si>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</si>
  <si>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</si>
  <si>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</si>
  <si>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</si>
  <si>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</si>
  <si>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</si>
  <si>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</si>
  <si>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</si>
  <si>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</si>
  <si>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</si>
  <si>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</si>
  <si>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</si>
  <si>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</si>
  <si>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</si>
  <si>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</si>
  <si>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</si>
  <si>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</si>
  <si>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</si>
  <si>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</si>
  <si>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</si>
  <si>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</si>
  <si>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</si>
  <si>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</si>
  <si>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</si>
  <si>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</si>
  <si>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</si>
  <si>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</si>
  <si>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</si>
  <si>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</si>
  <si>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</si>
  <si>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</si>
  <si>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</si>
  <si>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</si>
  <si>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</si>
  <si>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</si>
  <si>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</si>
  <si>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</si>
  <si>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</si>
  <si>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</si>
  <si>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</si>
  <si>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</si>
  <si>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</si>
  <si>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</si>
  <si>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</si>
  <si>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</si>
  <si>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</si>
  <si>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</si>
  <si>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</si>
  <si>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</si>
  <si>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</si>
  <si>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</si>
  <si>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</si>
  <si>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</si>
  <si>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</si>
  <si>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</si>
  <si>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</si>
  <si>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</si>
  <si>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</si>
  <si>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</si>
  <si>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</si>
  <si>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</si>
  <si>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</si>
  <si>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</si>
  <si>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</si>
  <si>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</si>
  <si>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</si>
  <si>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</si>
  <si>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</si>
  <si>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</si>
  <si>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</si>
  <si>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</si>
  <si>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</si>
  <si>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</si>
  <si>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</si>
  <si>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</si>
  <si>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</si>
  <si>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</si>
  <si>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</si>
  <si>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</si>
  <si>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</si>
  <si>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</si>
  <si>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</si>
  <si>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</si>
  <si>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</si>
  <si>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</si>
  <si>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</si>
  <si>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</si>
  <si>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</si>
  <si>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</si>
  <si>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</si>
  <si>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</si>
  <si>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</si>
  <si>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</si>
  <si>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</si>
  <si>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</si>
  <si>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</si>
  <si>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</si>
  <si>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</si>
  <si>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</si>
  <si>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</si>
  <si>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</si>
  <si>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</si>
  <si>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</si>
  <si>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</si>
  <si>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</si>
  <si>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</si>
  <si>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</si>
  <si>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</si>
  <si>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</si>
  <si>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</si>
  <si>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</si>
  <si>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</si>
  <si>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</si>
  <si>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</si>
  <si>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</si>
  <si>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</si>
  <si>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</si>
  <si>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</si>
  <si>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</si>
  <si>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</si>
  <si>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</si>
  <si>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</si>
  <si>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</si>
  <si>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</si>
  <si>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</si>
  <si>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</si>
  <si>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</si>
  <si>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</si>
  <si>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</si>
  <si>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</si>
  <si>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</si>
  <si>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</si>
  <si>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</si>
  <si>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</si>
  <si>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</si>
  <si>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</si>
  <si>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</si>
  <si>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</si>
  <si>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</si>
  <si>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</si>
  <si>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</si>
  <si>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</si>
  <si>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</si>
  <si>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</si>
  <si>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</si>
  <si>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</si>
  <si>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</si>
  <si>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</si>
  <si>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</si>
  <si>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</si>
  <si>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</si>
  <si>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</si>
  <si>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</si>
  <si>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</si>
  <si>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</si>
  <si>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</si>
  <si>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</si>
  <si>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</si>
  <si>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</si>
  <si>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</si>
  <si>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</si>
  <si>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</si>
  <si>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</si>
  <si>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</si>
  <si>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</si>
  <si>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</si>
  <si>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</si>
  <si>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</si>
  <si>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</si>
  <si>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</si>
  <si>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</si>
  <si>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</si>
  <si>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</si>
  <si>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</si>
  <si>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</si>
  <si>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</si>
  <si>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</si>
  <si>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</si>
  <si>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</si>
  <si>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</si>
  <si>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</si>
  <si>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</si>
  <si>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</si>
  <si>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</si>
  <si>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</si>
  <si>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</si>
  <si>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</si>
  <si>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</si>
  <si>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</si>
  <si>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</si>
  <si>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</si>
  <si>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</si>
  <si>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</si>
  <si>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</si>
  <si>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</si>
  <si>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</si>
  <si>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</si>
  <si>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</si>
  <si>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</si>
  <si>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</si>
  <si>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</si>
  <si>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</si>
  <si>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</si>
  <si>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</si>
  <si>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</si>
  <si>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</si>
  <si>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</si>
  <si>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</si>
  <si>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</si>
  <si>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</si>
  <si>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</si>
  <si>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</si>
  <si>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</si>
  <si>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</si>
  <si>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</si>
  <si>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</si>
  <si>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</si>
  <si>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</si>
  <si>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</si>
  <si>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</si>
  <si>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</si>
  <si>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</si>
  <si>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</si>
  <si>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</si>
  <si>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</si>
  <si>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</si>
  <si>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</si>
  <si>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</si>
  <si>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</si>
  <si>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</si>
  <si>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</si>
  <si>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</si>
  <si>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</si>
  <si>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</si>
  <si>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</si>
  <si>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</si>
  <si>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</si>
  <si>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</si>
  <si>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</si>
  <si>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</si>
  <si>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</si>
  <si>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</si>
  <si>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</si>
  <si>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</si>
  <si>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</si>
  <si>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</si>
  <si>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</si>
  <si>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</si>
  <si>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</si>
  <si>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</si>
  <si>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</si>
  <si>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</si>
  <si>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</si>
  <si>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</si>
  <si>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</si>
  <si>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</si>
  <si>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</si>
  <si>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</si>
  <si>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</si>
  <si>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</si>
  <si>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</si>
  <si>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</si>
  <si>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</si>
  <si>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</si>
  <si>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</si>
  <si>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</si>
  <si>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</si>
  <si>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</si>
  <si>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</si>
  <si>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</si>
  <si>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</si>
  <si>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</si>
  <si>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</si>
  <si>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</si>
  <si>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</si>
  <si>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</si>
  <si>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</si>
  <si>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</si>
  <si>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</si>
  <si>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</si>
  <si>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</si>
  <si>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</si>
  <si>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</si>
  <si>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</si>
  <si>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</si>
  <si>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</si>
  <si>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</si>
  <si>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</si>
  <si>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</si>
  <si>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</si>
  <si>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</si>
  <si>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</si>
  <si>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</si>
  <si>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</si>
  <si>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</si>
  <si>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</si>
  <si>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</si>
  <si>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</si>
  <si>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</si>
  <si>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</si>
  <si>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</si>
  <si>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</si>
  <si>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</si>
  <si>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</si>
  <si>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</si>
  <si>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</si>
  <si>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</si>
  <si>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</si>
  <si>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</si>
  <si>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</si>
  <si>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</si>
  <si>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</si>
  <si>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</si>
  <si>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</si>
  <si>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</si>
  <si>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</si>
  <si>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</si>
  <si>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</si>
  <si>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</si>
  <si>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</si>
  <si>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</si>
  <si>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</si>
  <si>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</si>
  <si>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</si>
  <si>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</si>
  <si>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</si>
  <si>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</si>
  <si>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</si>
  <si>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</si>
  <si>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</si>
  <si>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</si>
  <si>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</si>
  <si>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</si>
  <si>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</si>
  <si>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</si>
  <si>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</si>
  <si>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</si>
  <si>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</si>
  <si>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</si>
  <si>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</si>
  <si>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</si>
  <si>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</si>
  <si>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</si>
  <si>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</si>
  <si>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</si>
  <si>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</si>
  <si>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</si>
  <si>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</si>
  <si>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</si>
  <si>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</si>
  <si>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</si>
  <si>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</si>
  <si>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</si>
  <si>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</si>
  <si>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</si>
  <si>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</si>
  <si>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</si>
  <si>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</si>
  <si>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</si>
  <si>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</si>
  <si>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</si>
  <si>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</si>
  <si>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</si>
  <si>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</si>
  <si>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</si>
  <si>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</si>
  <si>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</si>
  <si>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</si>
  <si>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</si>
  <si>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</si>
  <si>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</si>
  <si>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</si>
  <si>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</si>
  <si>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</si>
  <si>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</si>
  <si>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</si>
  <si>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</si>
  <si>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</si>
  <si>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</si>
  <si>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</si>
  <si>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</si>
  <si>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</si>
  <si>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</si>
  <si>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</si>
  <si>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</si>
  <si>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</si>
  <si>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</si>
  <si>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</si>
  <si>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</si>
  <si>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</si>
  <si>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</si>
  <si>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</si>
  <si>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</si>
  <si>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</si>
  <si>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</si>
  <si>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</si>
  <si>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</si>
  <si>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</si>
  <si>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</si>
  <si>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</si>
  <si>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</si>
  <si>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</si>
  <si>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</si>
  <si>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</si>
  <si>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</si>
  <si>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</si>
  <si>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</si>
  <si>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</si>
  <si>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</si>
  <si>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</si>
  <si>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</si>
  <si>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</si>
  <si>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</si>
  <si>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</si>
  <si>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</si>
  <si>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</si>
  <si>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</si>
  <si>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</si>
  <si>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</si>
  <si>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</si>
  <si>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</si>
  <si>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</si>
  <si>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</si>
  <si>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</si>
  <si>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</si>
  <si>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</si>
  <si>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</si>
  <si>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</si>
  <si>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</si>
  <si>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</si>
  <si>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</si>
  <si>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</si>
  <si>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</si>
  <si>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</si>
  <si>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</si>
  <si>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</si>
  <si>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</si>
  <si>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</si>
  <si>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</si>
  <si>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</si>
  <si>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</si>
  <si>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</si>
  <si>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</si>
  <si>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</si>
  <si>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</si>
  <si>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</si>
  <si>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</si>
  <si>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</si>
  <si>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</si>
  <si>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</si>
  <si>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</si>
  <si>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</si>
  <si>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</si>
  <si>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</si>
  <si>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</si>
  <si>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</si>
  <si>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</si>
  <si>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</si>
  <si>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</si>
  <si>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</si>
  <si>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</si>
  <si>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</si>
  <si>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</si>
  <si>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</si>
  <si>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</si>
  <si>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</si>
  <si>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</si>
  <si>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</si>
  <si>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</si>
  <si>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</si>
  <si>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</si>
  <si>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</si>
  <si>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</si>
  <si>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</si>
  <si>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</si>
  <si>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</si>
  <si>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</si>
  <si>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</si>
  <si>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</si>
  <si>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</si>
  <si>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</si>
  <si>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</si>
  <si>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</si>
  <si>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</si>
  <si>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</si>
  <si>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</si>
  <si>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</si>
  <si>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</si>
  <si>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</si>
  <si>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</si>
  <si>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</si>
  <si>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</si>
  <si>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</si>
  <si>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</si>
  <si>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</si>
  <si>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</si>
  <si>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</si>
  <si>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</si>
  <si>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</si>
  <si>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</si>
  <si>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</si>
  <si>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</si>
  <si>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</si>
  <si>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</si>
  <si>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</si>
  <si>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</si>
  <si>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</si>
  <si>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</si>
  <si>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</si>
  <si>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</si>
  <si>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</si>
  <si>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</si>
  <si>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</si>
  <si>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</si>
  <si>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</si>
  <si>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</si>
  <si>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</si>
  <si>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</si>
  <si>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</si>
  <si>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</si>
  <si>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</si>
  <si>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</si>
  <si>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</si>
  <si>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</si>
  <si>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</si>
  <si>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</si>
  <si>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</si>
  <si>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</si>
  <si>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</si>
  <si>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</si>
  <si>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</si>
  <si>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</si>
  <si>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</si>
  <si>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</si>
  <si>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</si>
  <si>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</si>
  <si>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</si>
  <si>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</si>
  <si>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</si>
  <si>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</si>
  <si>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</si>
  <si>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</si>
  <si>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</si>
  <si>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</si>
  <si>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</si>
  <si>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</si>
  <si>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</si>
  <si>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</si>
  <si>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</si>
  <si>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</si>
  <si>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</si>
  <si>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</si>
  <si>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</si>
  <si>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</si>
  <si>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</si>
  <si>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</si>
  <si>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</si>
  <si>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</si>
  <si>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</si>
  <si>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</si>
  <si>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</si>
  <si>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</si>
  <si>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</si>
  <si>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</si>
  <si>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</si>
  <si>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</si>
  <si>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</si>
  <si>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</si>
  <si>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</si>
  <si>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</si>
  <si>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</si>
  <si>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</si>
  <si>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</si>
  <si>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</si>
  <si>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</si>
  <si>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</si>
  <si>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</si>
  <si>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</si>
  <si>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</si>
  <si>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</si>
  <si>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</si>
  <si>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</si>
  <si>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</si>
  <si>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</si>
  <si>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</si>
  <si>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</si>
  <si>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</si>
  <si>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</si>
  <si>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</si>
  <si>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</si>
  <si>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</si>
  <si>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</si>
  <si>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</si>
  <si>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</si>
  <si>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</si>
  <si>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</si>
  <si>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</si>
  <si>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</si>
  <si>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</si>
  <si>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</si>
  <si>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</si>
  <si>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</si>
  <si>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</si>
  <si>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</si>
  <si>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</si>
  <si>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</si>
  <si>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</si>
  <si>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</si>
  <si>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</si>
  <si>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</si>
  <si>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</si>
  <si>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</si>
  <si>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</si>
  <si>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</si>
  <si>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</si>
  <si>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</si>
  <si>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</si>
  <si>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</si>
  <si>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</si>
  <si>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</si>
  <si>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</si>
  <si>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</si>
  <si>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</si>
  <si>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</si>
  <si>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</si>
  <si>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</si>
  <si>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</si>
  <si>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</si>
  <si>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</si>
  <si>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</si>
  <si>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</si>
  <si>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</si>
  <si>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</si>
  <si>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</si>
  <si>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</si>
  <si>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</si>
  <si>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</si>
  <si>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</si>
  <si>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</si>
  <si>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</si>
  <si>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</si>
  <si>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</si>
  <si>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</si>
  <si>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</si>
  <si>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</si>
  <si>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</si>
  <si>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</si>
  <si>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</si>
  <si>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</si>
  <si>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</si>
  <si>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</si>
  <si>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</si>
  <si>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</si>
  <si>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</si>
  <si>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</si>
  <si>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</si>
  <si>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</si>
  <si>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</si>
  <si>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</si>
  <si>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</si>
  <si>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</si>
  <si>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</si>
  <si>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</si>
  <si>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</si>
  <si>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</si>
  <si>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</si>
  <si>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</si>
  <si>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</si>
  <si>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</si>
  <si>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</si>
  <si>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</si>
  <si>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</si>
  <si>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</si>
  <si>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</si>
  <si>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</si>
  <si>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</si>
  <si>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</si>
  <si>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</si>
  <si>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</si>
  <si>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</si>
  <si>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</si>
  <si>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</si>
  <si>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</si>
  <si>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</si>
  <si>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</si>
  <si>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</si>
  <si>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</si>
  <si>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</si>
  <si>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</si>
  <si>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</si>
  <si>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</si>
  <si>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</si>
  <si>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</si>
  <si>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</si>
  <si>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</si>
  <si>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</si>
  <si>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</si>
  <si>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</si>
  <si>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</si>
  <si>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</si>
  <si>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</si>
  <si>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</si>
  <si>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</si>
  <si>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</si>
  <si>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</si>
  <si>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</si>
  <si>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</si>
  <si>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</si>
  <si>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</si>
  <si>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</si>
  <si>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</si>
  <si>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</si>
  <si>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</si>
  <si>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</si>
  <si>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</si>
  <si>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</si>
  <si>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</si>
  <si>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</si>
  <si>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</si>
  <si>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</si>
  <si>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</si>
  <si>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</si>
  <si>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</si>
  <si>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</si>
  <si>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</si>
  <si>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</si>
  <si>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</si>
  <si>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</si>
  <si>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</si>
  <si>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</si>
  <si>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</si>
  <si>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</si>
  <si>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</si>
  <si>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</si>
  <si>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</si>
  <si>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</si>
  <si>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</si>
  <si>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</si>
  <si>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</si>
  <si>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</si>
  <si>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</si>
  <si>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</si>
  <si>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</si>
  <si>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</si>
  <si>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</si>
  <si>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</si>
  <si>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</si>
  <si>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</si>
  <si>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</si>
  <si>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</si>
  <si>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</si>
  <si>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</si>
  <si>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</si>
  <si>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</si>
  <si>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</si>
  <si>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</si>
  <si>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</si>
  <si>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</si>
  <si>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</si>
  <si>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</si>
  <si>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</si>
  <si>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</si>
  <si>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</si>
  <si>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</si>
  <si>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</si>
  <si>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</si>
  <si>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</si>
  <si>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</si>
  <si>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</si>
  <si>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</si>
  <si>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</si>
  <si>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</si>
  <si>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</si>
  <si>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</si>
  <si>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</si>
  <si>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</si>
  <si>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</si>
  <si>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</si>
  <si>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</si>
  <si>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</si>
  <si>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</si>
  <si>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</si>
  <si>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</si>
  <si>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</si>
  <si>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</si>
  <si>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</si>
  <si>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</si>
  <si>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</si>
  <si>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</si>
  <si>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</si>
  <si>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</si>
  <si>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</si>
  <si>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</si>
  <si>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</si>
  <si>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</si>
  <si>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</si>
  <si>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</si>
  <si>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</si>
  <si>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</si>
  <si>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</si>
  <si>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</si>
  <si>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</si>
  <si>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</si>
  <si>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</si>
  <si>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</si>
  <si>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</si>
  <si>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</si>
  <si>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</si>
  <si>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</si>
  <si>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</si>
  <si>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</si>
  <si>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</si>
  <si>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</si>
  <si>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</si>
  <si>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</si>
  <si>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</si>
  <si>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</si>
  <si>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</si>
  <si>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</si>
  <si>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</si>
  <si>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</si>
  <si>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</si>
  <si>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</si>
  <si>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</si>
  <si>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</si>
  <si>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</si>
  <si>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</si>
  <si>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</si>
  <si>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</si>
  <si>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</si>
  <si>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</si>
  <si>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</si>
  <si>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</si>
  <si>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</si>
  <si>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</si>
  <si>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</si>
  <si>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</si>
  <si>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</si>
  <si>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</si>
  <si>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</si>
  <si>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</si>
  <si>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</si>
  <si>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</si>
  <si>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</si>
  <si>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</si>
  <si>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</si>
  <si>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</si>
  <si>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</si>
  <si>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</si>
  <si>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</si>
  <si>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</si>
  <si>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</si>
  <si>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</si>
  <si>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</si>
  <si>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</si>
  <si>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</si>
  <si>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</si>
  <si>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</si>
  <si>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</si>
  <si>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</si>
  <si>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</si>
  <si>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</si>
  <si>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</si>
  <si>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</si>
  <si>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</si>
  <si>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</si>
  <si>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</si>
  <si>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</si>
  <si>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</si>
  <si>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</si>
  <si>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</si>
  <si>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</si>
  <si>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</si>
  <si>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</si>
  <si>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</si>
  <si>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</si>
  <si>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</si>
  <si>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</si>
  <si>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</si>
  <si>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</si>
  <si>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</si>
  <si>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</si>
  <si>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</si>
  <si>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</si>
  <si>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</si>
  <si>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</si>
  <si>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</si>
  <si>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</si>
  <si>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</si>
  <si>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</si>
  <si>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</si>
  <si>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</si>
  <si>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</si>
  <si>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</si>
  <si>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</si>
  <si>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</si>
  <si>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</si>
  <si>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</si>
  <si>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</si>
  <si>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</si>
  <si>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</si>
  <si>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</si>
  <si>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</si>
  <si>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</si>
  <si>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</si>
  <si>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</si>
  <si>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</si>
  <si>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</si>
  <si>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</si>
  <si>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</si>
  <si>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</si>
  <si>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</si>
  <si>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</si>
  <si>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</si>
  <si>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</si>
  <si>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</si>
  <si>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</si>
  <si>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</si>
  <si>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</si>
  <si>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</si>
  <si>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</si>
  <si>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</si>
  <si>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</si>
  <si>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</si>
  <si>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</si>
  <si>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</si>
  <si>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</si>
  <si>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</si>
  <si>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</si>
  <si>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</si>
  <si>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</si>
  <si>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</si>
  <si>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</si>
  <si>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</si>
  <si>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</si>
  <si>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</si>
  <si>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</si>
  <si>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</si>
  <si>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</si>
  <si>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</si>
  <si>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</si>
  <si>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</si>
  <si>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</si>
  <si>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</si>
  <si>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</si>
  <si>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</si>
  <si>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</si>
  <si>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</si>
  <si>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</si>
  <si>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</si>
  <si>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</si>
  <si>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</si>
  <si>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</si>
  <si>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</si>
  <si>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</si>
  <si>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</si>
  <si>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</si>
  <si>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</si>
  <si>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</si>
  <si>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</si>
  <si>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</si>
  <si>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</si>
  <si>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</si>
  <si>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</si>
  <si>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</si>
  <si>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</si>
  <si>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</si>
  <si>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</si>
  <si>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</si>
  <si>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</si>
  <si>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</si>
  <si>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</si>
  <si>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</si>
  <si>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</si>
  <si>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</si>
  <si>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</si>
  <si>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</si>
  <si>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</si>
  <si>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</si>
  <si>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</si>
  <si>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</si>
  <si>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</si>
  <si>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</si>
  <si>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</si>
  <si>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</si>
  <si>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</si>
  <si>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</si>
  <si>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</si>
  <si>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</si>
  <si>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</si>
  <si>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</si>
  <si>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</si>
  <si>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</si>
  <si>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</si>
  <si>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</si>
  <si>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</si>
  <si>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</si>
  <si>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</si>
  <si>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</si>
  <si>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</si>
  <si>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</si>
  <si>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</si>
  <si>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</si>
  <si>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</si>
  <si>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</si>
  <si>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</si>
  <si>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</si>
  <si>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</si>
  <si>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</si>
  <si>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</si>
  <si>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</si>
  <si>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</si>
  <si>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</si>
  <si>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</si>
  <si>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</si>
  <si>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</si>
  <si>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</si>
  <si>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</si>
  <si>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</si>
  <si>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</si>
  <si>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</si>
  <si>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</si>
  <si>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</si>
  <si>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</si>
  <si>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</si>
  <si>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</si>
  <si>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</si>
  <si>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</si>
  <si>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</si>
  <si>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</si>
  <si>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</si>
  <si>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</si>
  <si>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</si>
  <si>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</si>
  <si>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</si>
  <si>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</si>
  <si>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</si>
  <si>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</si>
  <si>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</si>
  <si>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</si>
  <si>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</si>
  <si>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</si>
  <si>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</si>
  <si>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</si>
  <si>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</si>
  <si>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</si>
  <si>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</si>
  <si>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</si>
  <si>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</si>
  <si>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</si>
  <si>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</si>
  <si>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</si>
  <si>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</si>
  <si>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</si>
  <si>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</si>
  <si>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</si>
  <si>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</si>
  <si>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</si>
  <si>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</si>
  <si>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</si>
  <si>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</si>
  <si>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</si>
  <si>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</si>
  <si>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</si>
  <si>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</si>
  <si>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</si>
  <si>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</si>
  <si>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</si>
  <si>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</si>
  <si>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</si>
  <si>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</si>
  <si>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</si>
  <si>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</si>
  <si>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</si>
  <si>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</si>
  <si>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</si>
  <si>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</si>
  <si>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</si>
  <si>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</si>
  <si>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</si>
  <si>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</si>
  <si>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</si>
  <si>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</si>
  <si>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</si>
  <si>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</si>
  <si>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</si>
  <si>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</si>
  <si>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</si>
  <si>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</si>
  <si>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</si>
  <si>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</si>
  <si>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</si>
  <si>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</si>
  <si>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</si>
  <si>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</si>
  <si>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</si>
  <si>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</si>
  <si>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</si>
  <si>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</si>
  <si>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</si>
  <si>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</si>
  <si>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</si>
  <si>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</si>
  <si>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</si>
  <si>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</si>
  <si>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</si>
  <si>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</si>
  <si>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</si>
  <si>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</si>
  <si>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</si>
  <si>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</si>
  <si>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</si>
  <si>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</si>
  <si>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</si>
  <si>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</si>
  <si>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</si>
  <si>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</si>
  <si>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</si>
  <si>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</si>
  <si>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</si>
  <si>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</si>
  <si>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</si>
  <si>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</si>
  <si>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</si>
  <si>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</si>
  <si>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</si>
  <si>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</si>
  <si>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</si>
  <si>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</si>
  <si>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</si>
  <si>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</si>
  <si>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</si>
  <si>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</si>
  <si>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</si>
  <si>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</si>
  <si>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</si>
  <si>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</si>
  <si>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</si>
  <si>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</si>
  <si>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</si>
  <si>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</si>
  <si>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</si>
  <si>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</si>
  <si>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</si>
  <si>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</si>
  <si>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</si>
  <si>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</si>
  <si>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</si>
  <si>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</si>
  <si>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</si>
  <si>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</si>
  <si>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</si>
  <si>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</si>
  <si>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</si>
  <si>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</si>
  <si>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</si>
  <si>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</si>
  <si>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</si>
  <si>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</si>
  <si>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</si>
  <si>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</si>
  <si>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</si>
  <si>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</si>
  <si>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</si>
  <si>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</si>
  <si>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</si>
  <si>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</si>
  <si>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</si>
  <si>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</si>
  <si>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</si>
  <si>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</si>
  <si>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</si>
  <si>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</si>
  <si>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</si>
  <si>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</si>
  <si>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</si>
  <si>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</si>
  <si>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</si>
  <si>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</si>
  <si>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</si>
  <si>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</si>
  <si>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</si>
  <si>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</si>
  <si>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</si>
  <si>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</si>
  <si>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</si>
  <si>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</si>
  <si>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</si>
  <si>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</si>
  <si>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</si>
  <si>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</si>
  <si>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</si>
  <si>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</si>
  <si>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</si>
  <si>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</si>
  <si>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</si>
  <si>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</si>
  <si>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</si>
  <si>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</si>
  <si>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</si>
  <si>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</si>
  <si>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</si>
  <si>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</si>
  <si>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</si>
  <si>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</si>
  <si>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</si>
  <si>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</si>
  <si>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</si>
  <si>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</si>
  <si>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</si>
  <si>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</si>
  <si>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</si>
  <si>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</si>
  <si>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</si>
  <si>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</si>
  <si>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</si>
  <si>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</si>
  <si>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</si>
  <si>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</si>
  <si>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</si>
  <si>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</si>
  <si>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</si>
  <si>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</si>
  <si>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</si>
  <si>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</si>
  <si>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</si>
  <si>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</si>
  <si>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</si>
  <si>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</si>
  <si>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</si>
  <si>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</si>
  <si>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</si>
  <si>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</si>
  <si>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</si>
  <si>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</si>
  <si>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</si>
  <si>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</si>
  <si>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</si>
  <si>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</si>
  <si>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</si>
  <si>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</si>
  <si>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</si>
  <si>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</si>
  <si>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</si>
  <si>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</si>
  <si>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</si>
  <si>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</si>
  <si>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</si>
  <si>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</si>
  <si>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</si>
  <si>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</si>
  <si>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</si>
  <si>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</si>
  <si>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</si>
  <si>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</si>
  <si>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</si>
  <si>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</si>
  <si>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</si>
  <si>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</si>
  <si>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</si>
  <si>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</si>
  <si>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</si>
  <si>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</si>
  <si>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</si>
  <si>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</si>
  <si>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</si>
  <si>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</si>
  <si>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</si>
  <si>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</si>
  <si>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</si>
  <si>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</si>
  <si>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</si>
  <si>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</si>
  <si>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</si>
  <si>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</si>
  <si>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</si>
  <si>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</si>
  <si>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</si>
  <si>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</si>
  <si>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</si>
  <si>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</si>
  <si>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</si>
  <si>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</si>
  <si>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</si>
  <si>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</si>
  <si>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</si>
  <si>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</si>
  <si>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</si>
  <si>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</si>
  <si>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</si>
  <si>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</si>
  <si>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</si>
  <si>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</si>
  <si>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</si>
  <si>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</si>
  <si>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</si>
  <si>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</si>
  <si>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</si>
  <si>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</si>
  <si>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</si>
  <si>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</si>
  <si>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</si>
  <si>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</si>
  <si>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</si>
  <si>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</si>
  <si>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</si>
  <si>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</si>
  <si>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</si>
  <si>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</si>
  <si>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</si>
  <si>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</si>
  <si>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</si>
  <si>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</si>
  <si>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</si>
  <si>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</si>
  <si>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</si>
  <si>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</si>
  <si>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</si>
  <si>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</si>
  <si>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</si>
  <si>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</si>
  <si>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</si>
  <si>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</si>
  <si>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</si>
  <si>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</si>
  <si>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</si>
  <si>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</si>
  <si>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</si>
  <si>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</si>
  <si>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</si>
  <si>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</si>
  <si>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</si>
  <si>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</si>
  <si>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</si>
  <si>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</si>
  <si>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</si>
  <si>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</si>
  <si>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</si>
  <si>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</si>
  <si>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</si>
  <si>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</si>
  <si>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</si>
  <si>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</si>
  <si>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</si>
  <si>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</si>
  <si>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</si>
  <si>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</si>
  <si>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</si>
  <si>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</si>
  <si>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</si>
  <si>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</si>
  <si>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</si>
  <si>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</si>
  <si>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</si>
  <si>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</si>
  <si>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</si>
  <si>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</si>
  <si>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</si>
  <si>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</si>
  <si>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</si>
  <si>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</si>
  <si>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</si>
  <si>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</si>
  <si>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</si>
  <si>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</si>
  <si>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</si>
  <si>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</si>
  <si>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</si>
  <si>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</si>
  <si>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</si>
  <si>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</si>
  <si>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</si>
  <si>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</si>
  <si>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</si>
  <si>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</si>
  <si>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</si>
  <si>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</si>
  <si>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</si>
  <si>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</si>
  <si>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</si>
  <si>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</si>
  <si>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</si>
  <si>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</si>
  <si>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</si>
  <si>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</si>
  <si>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</si>
  <si>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</si>
  <si>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</si>
  <si>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</si>
  <si>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</si>
  <si>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</si>
  <si>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</si>
  <si>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</si>
  <si>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</si>
  <si>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</si>
  <si>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</si>
  <si>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</si>
  <si>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</si>
  <si>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</si>
  <si>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</si>
  <si>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</si>
  <si>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</si>
  <si>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</si>
  <si>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</si>
  <si>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</si>
  <si>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</si>
  <si>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</si>
  <si>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</si>
  <si>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</si>
  <si>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</si>
  <si>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</si>
  <si>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</si>
  <si>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</si>
  <si>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</si>
  <si>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</si>
  <si>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</si>
  <si>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</si>
  <si>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</si>
  <si>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</si>
  <si>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</si>
  <si>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</si>
  <si>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</si>
  <si>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</si>
  <si>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</si>
  <si>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</si>
  <si>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</si>
  <si>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</si>
  <si>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</si>
  <si>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</si>
  <si>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</si>
  <si>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</si>
  <si>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</si>
  <si>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</si>
  <si>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</si>
  <si>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</si>
  <si>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</si>
  <si>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</si>
  <si>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</si>
  <si>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</si>
  <si>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</si>
  <si>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</si>
  <si>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</si>
  <si>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</si>
  <si>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</si>
  <si>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</si>
  <si>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</si>
  <si>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</si>
  <si>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</si>
  <si>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</si>
  <si>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</si>
  <si>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</si>
  <si>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</si>
  <si>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</si>
  <si>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</si>
  <si>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</si>
  <si>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</si>
  <si>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</si>
  <si>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</si>
  <si>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</si>
  <si>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</si>
  <si>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</si>
  <si>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</si>
  <si>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</si>
  <si>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</si>
  <si>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</si>
  <si>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</si>
  <si>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</si>
  <si>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</si>
  <si>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</si>
  <si>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</si>
  <si>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</si>
  <si>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</si>
  <si>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</si>
  <si>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</si>
  <si>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</si>
  <si>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</si>
  <si>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</si>
  <si>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</si>
  <si>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</si>
  <si>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</si>
  <si>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</si>
  <si>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</si>
  <si>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</si>
  <si>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</si>
  <si>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</si>
  <si>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</si>
  <si>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</si>
  <si>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</si>
  <si>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</si>
  <si>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</si>
  <si>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</si>
  <si>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</si>
  <si>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</si>
  <si>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</si>
  <si>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</si>
  <si>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</si>
  <si>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</si>
  <si>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</si>
  <si>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</si>
  <si>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</si>
  <si>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</si>
  <si>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</si>
  <si>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</si>
  <si>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</si>
  <si>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</si>
  <si>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</si>
  <si>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</si>
  <si>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</si>
  <si>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</si>
  <si>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</si>
  <si>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</si>
  <si>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</si>
  <si>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</si>
  <si>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</si>
  <si>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</si>
  <si>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</si>
  <si>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</si>
  <si>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</si>
  <si>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</si>
  <si>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</si>
  <si>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</si>
  <si>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</si>
  <si>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</si>
  <si>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</si>
  <si>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</si>
  <si>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</si>
  <si>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</si>
  <si>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</si>
  <si>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</si>
  <si>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</si>
  <si>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</si>
  <si>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</si>
  <si>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</si>
  <si>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</si>
  <si>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</si>
  <si>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</si>
  <si>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</si>
  <si>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</si>
  <si>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</si>
  <si>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</si>
  <si>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</si>
  <si>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</si>
  <si>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</si>
  <si>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</si>
  <si>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</si>
  <si>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</si>
  <si>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</si>
  <si>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</si>
  <si>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</si>
  <si>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</si>
  <si>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</si>
  <si>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</si>
  <si>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</si>
  <si>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</si>
  <si>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</si>
  <si>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</si>
  <si>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</si>
  <si>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</si>
  <si>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</si>
  <si>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</si>
  <si>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</si>
  <si>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</si>
  <si>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</si>
  <si>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</si>
  <si>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</si>
  <si>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</si>
  <si>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</si>
  <si>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</si>
  <si>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</si>
  <si>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</si>
  <si>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</si>
  <si>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</si>
  <si>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</si>
  <si>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</si>
  <si>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</si>
  <si>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</si>
  <si>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</si>
  <si>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</si>
  <si>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</si>
  <si>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</si>
  <si>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</si>
  <si>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</si>
  <si>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</si>
  <si>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</si>
  <si>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</si>
  <si>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</si>
  <si>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</si>
  <si>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</si>
  <si>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</si>
  <si>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</si>
  <si>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</si>
  <si>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</si>
  <si>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</si>
  <si>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</si>
  <si>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</si>
  <si>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</si>
  <si>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</si>
  <si>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</si>
  <si>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</si>
  <si>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</si>
  <si>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</si>
  <si>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</si>
  <si>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</si>
  <si>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</si>
  <si>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</si>
  <si>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</si>
  <si>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</si>
  <si>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</si>
  <si>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</si>
  <si>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</si>
  <si>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</si>
  <si>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</si>
  <si>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</si>
  <si>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</si>
  <si>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</si>
  <si>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</si>
  <si>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</si>
  <si>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</si>
  <si>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</si>
  <si>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</si>
  <si>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</si>
  <si>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</si>
  <si>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</si>
  <si>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</si>
  <si>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</si>
  <si>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</si>
  <si>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</si>
  <si>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</si>
  <si>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</si>
  <si>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</si>
  <si>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</si>
  <si>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</si>
  <si>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</si>
  <si>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</si>
  <si>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</si>
  <si>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</si>
  <si>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</si>
  <si>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</si>
  <si>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</si>
  <si>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</si>
  <si>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</si>
  <si>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</si>
  <si>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</si>
  <si>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</si>
  <si>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</si>
  <si>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</si>
  <si>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</si>
  <si>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</si>
  <si>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</si>
  <si>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</si>
  <si>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</si>
  <si>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</si>
  <si>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</si>
  <si>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</si>
  <si>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</si>
  <si>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</si>
  <si>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</si>
  <si>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</si>
  <si>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</si>
  <si>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</si>
  <si>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</si>
  <si>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</si>
  <si>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</si>
  <si>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</si>
  <si>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</si>
  <si>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</si>
  <si>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</si>
  <si>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</si>
  <si>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</si>
  <si>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</si>
  <si>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</si>
  <si>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</si>
  <si>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</si>
  <si>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</si>
  <si>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</si>
  <si>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</si>
  <si>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</si>
  <si>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</si>
  <si>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</si>
  <si>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</si>
  <si>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</si>
  <si>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</si>
  <si>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</si>
  <si>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</si>
  <si>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</si>
  <si>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</si>
  <si>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</si>
  <si>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</si>
  <si>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</si>
  <si>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</si>
  <si>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</si>
  <si>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</si>
  <si>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</si>
  <si>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</si>
  <si>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</si>
  <si>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</si>
  <si>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</si>
  <si>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</si>
  <si>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</si>
  <si>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</si>
  <si>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</si>
  <si>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</si>
  <si>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</si>
  <si>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</si>
  <si>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</si>
  <si>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</si>
  <si>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</si>
  <si>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</si>
  <si>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</si>
  <si>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</si>
  <si>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</si>
  <si>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</si>
  <si>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</si>
  <si>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</si>
  <si>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</si>
  <si>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</si>
  <si>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</si>
  <si>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</si>
  <si>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</si>
  <si>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</si>
  <si>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</si>
  <si>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</si>
  <si>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</si>
  <si>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</si>
  <si>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</si>
  <si>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</si>
  <si>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</si>
  <si>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</si>
  <si>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</si>
  <si>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</si>
  <si>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</si>
  <si>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</si>
  <si>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</si>
  <si>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</si>
  <si>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</si>
  <si>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</si>
  <si>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</si>
  <si>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</si>
  <si>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</si>
  <si>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</si>
  <si>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</si>
  <si>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</si>
  <si>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</si>
  <si>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</si>
  <si>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</si>
  <si>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</si>
  <si>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</si>
  <si>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</si>
  <si>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</si>
  <si>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</si>
  <si>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</si>
  <si>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</si>
  <si>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</si>
  <si>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</si>
  <si>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</si>
  <si>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</si>
  <si>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</si>
  <si>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</si>
  <si>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</si>
  <si>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</si>
  <si>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</si>
  <si>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</si>
  <si>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</si>
  <si>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</si>
  <si>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</si>
  <si>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</si>
  <si>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</si>
  <si>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</si>
  <si>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</si>
  <si>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</si>
  <si>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</si>
  <si>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</si>
  <si>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</si>
  <si>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</si>
  <si>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</si>
  <si>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</si>
  <si>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</si>
  <si>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</si>
  <si>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</si>
  <si>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</si>
  <si>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</si>
  <si>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</si>
  <si>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</si>
  <si>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</si>
  <si>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</si>
  <si>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</si>
  <si>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</si>
  <si>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</si>
  <si>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</si>
  <si>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</si>
  <si>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</si>
  <si>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</si>
  <si>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</si>
  <si>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</si>
  <si>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</si>
  <si>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</si>
  <si>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</si>
  <si>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</si>
  <si>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</si>
  <si>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</si>
  <si>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</si>
  <si>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</si>
  <si>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</si>
  <si>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</si>
  <si>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</si>
  <si>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</si>
  <si>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</si>
  <si>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</si>
  <si>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</si>
  <si>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</si>
  <si>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</si>
  <si>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</si>
  <si>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</si>
  <si>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</si>
  <si>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</si>
  <si>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</si>
  <si>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</si>
  <si>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</si>
  <si>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</si>
  <si>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</si>
  <si>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</si>
  <si>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</si>
  <si>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</si>
  <si>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</si>
  <si>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</si>
  <si>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</si>
  <si>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</si>
  <si>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</si>
  <si>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</si>
  <si>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</si>
  <si>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</si>
  <si>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</si>
  <si>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</si>
  <si>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</si>
  <si>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</si>
  <si>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</si>
  <si>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</si>
  <si>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</si>
  <si>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</si>
  <si>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</si>
  <si>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</si>
  <si>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</si>
  <si>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</si>
  <si>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</si>
  <si>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</si>
  <si>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</si>
  <si>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</si>
  <si>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</si>
  <si>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</si>
  <si>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</si>
  <si>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</si>
  <si>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</si>
  <si>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</si>
  <si>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</si>
  <si>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</si>
  <si>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</si>
  <si>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</si>
  <si>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</si>
  <si>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</si>
  <si>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</si>
  <si>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</si>
  <si>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</si>
  <si>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</si>
  <si>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</si>
  <si>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</si>
  <si>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</si>
  <si>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</si>
  <si>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</si>
  <si>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</si>
  <si>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</si>
  <si>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</si>
  <si>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</si>
  <si>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</si>
  <si>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</si>
  <si>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</si>
  <si>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</si>
  <si>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</si>
  <si>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</si>
  <si>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</si>
  <si>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</si>
  <si>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</si>
  <si>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</si>
  <si>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</si>
  <si>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</si>
  <si>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</si>
  <si>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</si>
  <si>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</si>
  <si>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</si>
  <si>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</si>
  <si>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</si>
  <si>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</si>
  <si>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</si>
  <si>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</si>
  <si>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</si>
  <si>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</si>
  <si>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</si>
  <si>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</si>
  <si>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</si>
  <si>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</si>
  <si>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</si>
  <si>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</si>
  <si>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</si>
  <si>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</si>
  <si>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</si>
  <si>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</si>
  <si>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</si>
  <si>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</si>
  <si>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</si>
  <si>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</si>
  <si>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</si>
  <si>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</si>
  <si>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</si>
  <si>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</si>
  <si>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</si>
  <si>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</si>
  <si>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</si>
  <si>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</si>
  <si>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</si>
  <si>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</si>
  <si>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</si>
  <si>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</si>
  <si>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</si>
  <si>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</si>
  <si>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</si>
  <si>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</si>
  <si>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</si>
  <si>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</si>
  <si>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</si>
  <si>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</si>
  <si>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</si>
  <si>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</si>
  <si>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</si>
  <si>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</si>
  <si>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</si>
  <si>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</si>
  <si>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</si>
  <si>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</si>
  <si>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</si>
  <si>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</si>
  <si>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</si>
  <si>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</si>
  <si>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</si>
  <si>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</si>
  <si>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</si>
  <si>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</si>
  <si>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</si>
  <si>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</si>
  <si>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</si>
  <si>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</si>
  <si>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</si>
  <si>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</si>
  <si>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</si>
  <si>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</si>
  <si>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</si>
  <si>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</si>
  <si>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</si>
  <si>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</si>
  <si>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</si>
  <si>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</si>
  <si>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</si>
  <si>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</si>
  <si>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</si>
  <si>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</si>
  <si>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</si>
  <si>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</si>
  <si>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</si>
  <si>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</si>
  <si>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</si>
  <si>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</si>
  <si>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</si>
  <si>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</si>
  <si>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</si>
  <si>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</si>
  <si>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</si>
  <si>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</si>
  <si>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</si>
  <si>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</si>
  <si>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</si>
  <si>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</si>
  <si>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</si>
  <si>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</si>
  <si>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</si>
  <si>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</si>
  <si>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</si>
  <si>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</si>
  <si>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</si>
  <si>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</si>
  <si>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</si>
  <si>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</si>
  <si>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</si>
  <si>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</si>
  <si>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</si>
  <si>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</si>
  <si>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</si>
  <si>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</si>
  <si>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</si>
  <si>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</si>
  <si>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</si>
  <si>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</si>
  <si>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</si>
  <si>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</si>
  <si>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</si>
  <si>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</si>
  <si>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</si>
  <si>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</si>
  <si>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</si>
  <si>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</si>
  <si>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</si>
  <si>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</si>
  <si>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</si>
  <si>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</si>
  <si>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</si>
  <si>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</si>
  <si>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</si>
  <si>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</si>
  <si>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</si>
  <si>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</si>
  <si>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</si>
  <si>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</si>
  <si>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</si>
  <si>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</si>
  <si>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</si>
  <si>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</si>
  <si>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</si>
  <si>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</si>
  <si>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</si>
  <si>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</si>
  <si>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</si>
  <si>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</si>
  <si>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</si>
  <si>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</si>
  <si>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</si>
  <si>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</si>
  <si>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</si>
  <si>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</si>
  <si>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</si>
  <si>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</si>
  <si>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</si>
  <si>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</si>
  <si>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</si>
  <si>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</si>
  <si>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</si>
  <si>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</si>
  <si>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</si>
  <si>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</si>
  <si>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</si>
  <si>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</si>
  <si>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</si>
  <si>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</si>
  <si>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</si>
  <si>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</si>
  <si>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</si>
  <si>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</si>
  <si>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</si>
  <si>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</si>
  <si>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</si>
  <si>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</si>
  <si>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</si>
  <si>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</si>
  <si>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</si>
  <si>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</si>
  <si>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</si>
  <si>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</si>
  <si>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</si>
  <si>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</si>
  <si>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</si>
  <si>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</si>
  <si>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</si>
  <si>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</si>
  <si>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</si>
  <si>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</si>
  <si>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</si>
  <si>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</si>
  <si>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</si>
  <si>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</si>
  <si>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</si>
  <si>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</si>
  <si>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</si>
  <si>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</si>
  <si>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</si>
  <si>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</si>
  <si>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</si>
  <si>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</si>
  <si>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</si>
  <si>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</si>
  <si>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</si>
  <si>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</si>
  <si>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</si>
  <si>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</si>
  <si>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</si>
  <si>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</si>
  <si>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</si>
  <si>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</si>
  <si>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</si>
  <si>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</si>
  <si>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</si>
  <si>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</si>
  <si>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</si>
  <si>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</si>
  <si>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</si>
  <si>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</si>
  <si>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</si>
  <si>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</si>
  <si>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</si>
  <si>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</si>
  <si>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</si>
  <si>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</si>
  <si>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</si>
  <si>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</si>
  <si>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</si>
  <si>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</si>
  <si>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</si>
  <si>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</si>
  <si>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</si>
  <si>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</si>
  <si>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</si>
  <si>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</si>
  <si>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</si>
  <si>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</si>
  <si>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</si>
  <si>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</si>
  <si>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</si>
  <si>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</si>
  <si>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</si>
  <si>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</si>
  <si>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</si>
  <si>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</si>
  <si>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</si>
  <si>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</si>
  <si>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</si>
  <si>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</si>
  <si>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</si>
  <si>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</si>
  <si>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</si>
  <si>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</si>
  <si>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</si>
  <si>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</si>
  <si>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</si>
  <si>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</si>
  <si>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</si>
  <si>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</si>
  <si>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</si>
  <si>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</si>
  <si>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</si>
  <si>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</si>
  <si>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</si>
  <si>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</si>
  <si>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</si>
  <si>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</si>
  <si>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</si>
  <si>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</si>
  <si>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</si>
  <si>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</si>
  <si>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</si>
  <si>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</si>
  <si>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</si>
  <si>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</si>
  <si>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</si>
  <si>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</si>
  <si>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</si>
  <si>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</si>
  <si>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</si>
  <si>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</si>
  <si>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</si>
  <si>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</si>
  <si>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</si>
  <si>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</si>
  <si>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</si>
  <si>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</si>
  <si>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</si>
  <si>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</si>
  <si>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</si>
  <si>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</si>
  <si>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</si>
  <si>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</si>
  <si>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</si>
  <si>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</si>
  <si>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</si>
  <si>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</si>
  <si>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</si>
  <si>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</si>
  <si>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</si>
  <si>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</si>
  <si>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</si>
  <si>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</si>
  <si>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</si>
  <si>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</si>
  <si>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</si>
  <si>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</si>
  <si>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</si>
  <si>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</si>
  <si>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</si>
  <si>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</si>
  <si>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</si>
  <si>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</si>
  <si>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</si>
  <si>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</si>
  <si>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</si>
  <si>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</si>
  <si>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</si>
  <si>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</si>
  <si>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</si>
  <si>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</si>
  <si>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</si>
  <si>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</si>
  <si>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</si>
  <si>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</si>
  <si>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</si>
  <si>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</si>
  <si>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</si>
  <si>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</si>
  <si>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</si>
  <si>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</si>
  <si>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</si>
  <si>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</si>
  <si>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</si>
  <si>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</si>
  <si>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</si>
  <si>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</si>
  <si>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</si>
  <si>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</si>
  <si>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</si>
  <si>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</si>
  <si>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</si>
  <si>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</si>
  <si>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</si>
  <si>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</si>
  <si>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</si>
  <si>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</si>
  <si>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</si>
  <si>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</si>
  <si>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</si>
  <si>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</si>
  <si>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</si>
  <si>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</si>
  <si>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</si>
  <si>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</si>
  <si>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</si>
  <si>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</si>
  <si>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</si>
  <si>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</si>
  <si>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</si>
  <si>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</si>
  <si>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</si>
  <si>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</si>
  <si>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</si>
  <si>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</si>
  <si>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</si>
  <si>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</si>
  <si>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</si>
  <si>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</si>
  <si>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</si>
  <si>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</si>
  <si>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</si>
  <si>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</si>
  <si>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</si>
  <si>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</si>
  <si>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</si>
  <si>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</si>
  <si>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</si>
  <si>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</si>
  <si>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</si>
  <si>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</si>
  <si>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</si>
  <si>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</si>
  <si>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</si>
  <si>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</si>
  <si>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</si>
  <si>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</si>
  <si>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</si>
  <si>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</si>
  <si>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</si>
  <si>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</si>
  <si>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</si>
  <si>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</si>
  <si>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</si>
  <si>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</si>
  <si>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</si>
  <si>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</si>
  <si>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</si>
  <si>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</si>
  <si>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</si>
  <si>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</si>
  <si>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</si>
  <si>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</si>
  <si>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</si>
  <si>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</si>
  <si>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</si>
  <si>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</si>
  <si>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</si>
  <si>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</si>
  <si>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</si>
  <si>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</si>
  <si>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</si>
  <si>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</si>
  <si>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</si>
  <si>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</si>
  <si>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</si>
  <si>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</si>
  <si>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</si>
  <si>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</si>
  <si>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</si>
  <si>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</si>
  <si>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</si>
  <si>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</si>
  <si>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</si>
  <si>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</si>
  <si>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</si>
  <si>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</si>
  <si>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</si>
  <si>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</si>
  <si>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</si>
  <si>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</si>
  <si>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</si>
  <si>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</si>
  <si>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</si>
  <si>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</si>
  <si>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</si>
  <si>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</si>
  <si>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</si>
  <si>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</si>
  <si>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</si>
  <si>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</si>
  <si>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</si>
  <si>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</si>
  <si>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</si>
  <si>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</si>
  <si>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</si>
  <si>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</si>
  <si>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</si>
  <si>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</si>
  <si>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</si>
  <si>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</si>
  <si>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</si>
  <si>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</si>
  <si>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</si>
  <si>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</si>
  <si>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</si>
  <si>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</si>
  <si>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</si>
  <si>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</si>
  <si>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</si>
  <si>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</si>
  <si>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</si>
  <si>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</si>
  <si>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</si>
  <si>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</si>
  <si>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</si>
  <si>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</si>
  <si>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</si>
  <si>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</si>
  <si>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</si>
  <si>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</si>
  <si>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</si>
  <si>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</si>
  <si>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</si>
  <si>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</si>
  <si>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</si>
  <si>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</si>
  <si>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</si>
  <si>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</si>
  <si>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</si>
  <si>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</si>
  <si>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</si>
  <si>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</si>
  <si>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</si>
  <si>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</si>
  <si>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</si>
  <si>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</si>
  <si>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</si>
  <si>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</si>
  <si>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</si>
  <si>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</si>
  <si>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</si>
  <si>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</si>
  <si>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</si>
  <si>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</si>
  <si>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</si>
  <si>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</si>
  <si>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</si>
  <si>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</si>
  <si>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</si>
  <si>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</si>
  <si>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</si>
  <si>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</si>
  <si>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</si>
  <si>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</si>
  <si>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</si>
  <si>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</si>
  <si>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</si>
  <si>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</si>
  <si>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</si>
  <si>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</si>
  <si>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</si>
  <si>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</si>
  <si>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</si>
  <si>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</si>
  <si>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</si>
  <si>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</si>
  <si>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</si>
  <si>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</si>
  <si>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</si>
  <si>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</si>
  <si>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</si>
  <si>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</si>
  <si>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</si>
  <si>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</si>
  <si>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</si>
  <si>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</si>
  <si>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</si>
  <si>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</si>
  <si>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</si>
  <si>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</si>
  <si>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</si>
  <si>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</si>
  <si>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</si>
  <si>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</si>
  <si>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</si>
  <si>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</si>
  <si>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</si>
  <si>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</si>
  <si>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</si>
  <si>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</si>
  <si>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</si>
  <si>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</si>
  <si>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</si>
  <si>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</si>
  <si>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</si>
  <si>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</si>
  <si>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</si>
  <si>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</si>
  <si>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</si>
  <si>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</si>
  <si>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</si>
  <si>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</si>
  <si>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</si>
  <si>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</si>
  <si>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</si>
  <si>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</si>
  <si>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</si>
  <si>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</si>
  <si>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</si>
  <si>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</si>
  <si>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</si>
  <si>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</si>
  <si>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</si>
  <si>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</si>
  <si>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</si>
  <si>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</si>
  <si>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</si>
  <si>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</si>
  <si>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</si>
  <si>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</si>
  <si>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</si>
  <si>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</si>
  <si>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</si>
  <si>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</si>
  <si>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</si>
  <si>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</si>
  <si>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</si>
  <si>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</si>
  <si>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</si>
  <si>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</si>
  <si>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</si>
  <si>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</si>
  <si>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</si>
  <si>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</si>
  <si>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</si>
  <si>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</si>
  <si>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</si>
  <si>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</si>
  <si>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</si>
  <si>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</si>
  <si>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</si>
  <si>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</si>
  <si>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</si>
  <si>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</si>
  <si>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</si>
  <si>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</si>
  <si>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</si>
  <si>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</si>
  <si>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</si>
  <si>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</si>
  <si>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</si>
  <si>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</si>
  <si>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</si>
  <si>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</si>
  <si>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</si>
  <si>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</si>
  <si>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</si>
  <si>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</si>
  <si>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</si>
  <si>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</si>
  <si>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</si>
  <si>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</si>
  <si>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</si>
  <si>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</si>
  <si>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</si>
  <si>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</si>
  <si>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</si>
  <si>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</si>
  <si>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</si>
  <si>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</si>
  <si>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</si>
  <si>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</si>
  <si>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</si>
  <si>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</si>
  <si>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</si>
  <si>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</si>
  <si>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</si>
  <si>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</si>
  <si>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</si>
  <si>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</si>
  <si>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</si>
  <si>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</si>
  <si>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</si>
  <si>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</si>
  <si>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</si>
  <si>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</si>
  <si>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</si>
  <si>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</si>
  <si>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</si>
  <si>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</si>
  <si>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</si>
  <si>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</si>
  <si>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</si>
  <si>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</si>
  <si>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</si>
  <si>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</si>
  <si>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</si>
  <si>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</si>
  <si>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</si>
  <si>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</si>
  <si>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</si>
  <si>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</si>
  <si>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</si>
  <si>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</si>
  <si>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</si>
  <si>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</si>
  <si>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</si>
  <si>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</si>
  <si>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</si>
  <si>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</si>
  <si>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</si>
  <si>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</si>
  <si>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</si>
  <si>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</si>
  <si>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</si>
  <si>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</si>
  <si>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</si>
  <si>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</si>
  <si>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</si>
  <si>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</si>
  <si>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</si>
  <si>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</si>
  <si>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</si>
  <si>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</si>
  <si>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</si>
  <si>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</si>
  <si>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</si>
  <si>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</si>
  <si>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</si>
  <si>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</si>
  <si>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</si>
  <si>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</si>
  <si>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</si>
  <si>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</si>
  <si>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</si>
  <si>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</si>
  <si>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</si>
  <si>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</si>
  <si>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</si>
  <si>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</si>
  <si>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</si>
  <si>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</si>
  <si>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</si>
  <si>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</si>
  <si>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</si>
  <si>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</si>
  <si>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</si>
  <si>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</si>
  <si>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</si>
  <si>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</si>
  <si>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</si>
  <si>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</si>
  <si>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</si>
  <si>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</si>
  <si>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</si>
  <si>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</si>
  <si>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</si>
  <si>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</si>
  <si>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</si>
  <si>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</si>
  <si>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</si>
  <si>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</si>
  <si>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</si>
  <si>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</si>
  <si>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</si>
  <si>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</si>
  <si>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</si>
  <si>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</si>
  <si>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</si>
  <si>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</si>
  <si>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</si>
  <si>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</si>
  <si>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</si>
  <si>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</si>
  <si>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</si>
  <si>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</si>
  <si>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</si>
  <si>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</si>
  <si>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</si>
  <si>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</si>
  <si>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</si>
  <si>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</si>
  <si>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</si>
  <si>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</si>
  <si>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</si>
  <si>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</si>
  <si>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</si>
  <si>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</si>
  <si>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</si>
  <si>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</si>
  <si>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</si>
  <si>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</si>
  <si>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</si>
  <si>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</si>
  <si>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</si>
  <si>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</si>
  <si>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</si>
  <si>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</si>
  <si>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</si>
  <si>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</si>
  <si>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</si>
  <si>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</si>
  <si>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</si>
  <si>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</si>
  <si>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</si>
  <si>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</si>
  <si>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</si>
  <si>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</si>
  <si>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</si>
  <si>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</si>
  <si>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</si>
  <si>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</si>
  <si>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</si>
  <si>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</si>
  <si>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</si>
  <si>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</si>
  <si>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</si>
  <si>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</si>
  <si>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</si>
  <si>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</si>
  <si>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</si>
  <si>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</si>
  <si>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</si>
  <si>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</si>
  <si>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</si>
  <si>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</si>
  <si>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</si>
  <si>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</si>
  <si>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</si>
  <si>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</si>
  <si>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</si>
  <si>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</si>
  <si>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</si>
  <si>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</si>
  <si>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</si>
  <si>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</si>
  <si>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</si>
  <si>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</si>
  <si>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</si>
  <si>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</si>
  <si>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</si>
  <si>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</si>
  <si>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</si>
  <si>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</si>
  <si>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</si>
  <si>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</si>
  <si>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</si>
  <si>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</si>
  <si>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</si>
  <si>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</si>
  <si>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</si>
  <si>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</si>
  <si>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</si>
  <si>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</si>
  <si>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</si>
  <si>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</si>
  <si>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</si>
  <si>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</si>
  <si>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</si>
  <si>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</si>
  <si>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</si>
  <si>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</si>
  <si>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</si>
  <si>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</si>
  <si>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</si>
  <si>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</si>
  <si>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</si>
  <si>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</si>
  <si>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</si>
  <si>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</si>
  <si>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</si>
  <si>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</si>
  <si>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</si>
  <si>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</si>
  <si>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</si>
  <si>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</si>
  <si>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</si>
  <si>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</si>
  <si>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</si>
  <si>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</si>
  <si>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</si>
  <si>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</si>
  <si>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</si>
  <si>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</si>
  <si>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</si>
  <si>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</si>
  <si>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</si>
  <si>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</si>
  <si>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</si>
  <si>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</si>
  <si>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</si>
  <si>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</si>
  <si>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</si>
  <si>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</si>
  <si>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</si>
  <si>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</si>
  <si>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</si>
  <si>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</si>
  <si>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</si>
  <si>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</si>
  <si>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</si>
  <si>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</si>
  <si>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</si>
  <si>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</si>
  <si>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</si>
  <si>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</si>
  <si>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</si>
  <si>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</si>
  <si>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</si>
  <si>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</si>
  <si>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</si>
  <si>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</si>
  <si>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</si>
  <si>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</si>
  <si>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</si>
  <si>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</si>
  <si>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</si>
  <si>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</si>
  <si>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</si>
  <si>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</si>
  <si>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</si>
  <si>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</si>
  <si>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</si>
  <si>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</si>
  <si>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</si>
  <si>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</si>
  <si>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</si>
  <si>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</si>
  <si>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</si>
  <si>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</si>
  <si>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</si>
  <si>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</si>
  <si>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</si>
  <si>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</si>
  <si>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</si>
  <si>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</si>
  <si>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</si>
  <si>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</si>
  <si>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</si>
  <si>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</si>
  <si>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</si>
  <si>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</si>
  <si>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</si>
  <si>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</si>
  <si>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</si>
  <si>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</si>
  <si>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</si>
  <si>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</si>
  <si>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</si>
  <si>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</si>
  <si>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</si>
  <si>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</si>
  <si>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</si>
  <si>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</si>
  <si>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</si>
  <si>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</si>
  <si>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</si>
  <si>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</si>
  <si>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</si>
  <si>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</si>
  <si>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</si>
  <si>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</si>
  <si>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</si>
  <si>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</si>
  <si>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</si>
  <si>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</si>
  <si>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</si>
  <si>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</si>
  <si>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</si>
  <si>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</si>
  <si>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</si>
  <si>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</si>
  <si>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</si>
  <si>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</si>
  <si>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</si>
  <si>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</si>
  <si>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</si>
  <si>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</si>
  <si>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</si>
  <si>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</si>
  <si>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</si>
  <si>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</si>
  <si>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</si>
  <si>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</si>
  <si>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</si>
  <si>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</si>
  <si>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</si>
  <si>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</si>
  <si>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</si>
  <si>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</si>
  <si>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</si>
  <si>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</si>
  <si>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</si>
  <si>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</si>
  <si>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</si>
  <si>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</si>
  <si>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</si>
  <si>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</si>
  <si>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</si>
  <si>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</si>
  <si>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</si>
  <si>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</si>
  <si>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</si>
  <si>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</si>
  <si>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</si>
  <si>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</si>
  <si>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</si>
  <si>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</si>
  <si>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</si>
  <si>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</si>
  <si>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</si>
  <si>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</si>
  <si>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</si>
  <si>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</si>
  <si>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</si>
  <si>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</si>
  <si>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</si>
  <si>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</si>
  <si>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</si>
  <si>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</si>
  <si>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</si>
  <si>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</si>
  <si>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</si>
  <si>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</si>
  <si>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</si>
  <si>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</si>
  <si>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</si>
  <si>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</si>
  <si>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</si>
  <si>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</si>
  <si>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</si>
  <si>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</si>
  <si>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</si>
  <si>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</si>
  <si>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</si>
  <si>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</si>
  <si>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</si>
  <si>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</si>
  <si>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</si>
  <si>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</si>
  <si>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</si>
  <si>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</si>
  <si>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</si>
  <si>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</si>
  <si>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</si>
  <si>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</si>
  <si>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</si>
  <si>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</si>
  <si>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</si>
  <si>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</si>
  <si>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</si>
  <si>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</si>
  <si>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</si>
  <si>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</si>
  <si>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</si>
  <si>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</si>
  <si>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</si>
  <si>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</si>
  <si>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</si>
  <si>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</si>
  <si>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</si>
  <si>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</si>
  <si>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</si>
  <si>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</si>
  <si>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</si>
  <si>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</si>
  <si>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</si>
  <si>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</si>
  <si>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</si>
  <si>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</si>
  <si>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</si>
  <si>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</si>
  <si>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</si>
  <si>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</si>
  <si>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</si>
  <si>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</si>
  <si>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</si>
  <si>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</si>
  <si>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</si>
  <si>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</si>
  <si>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</si>
  <si>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</si>
  <si>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</si>
  <si>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</si>
  <si>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</si>
  <si>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</si>
  <si>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</si>
  <si>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</si>
  <si>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</si>
  <si>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</si>
  <si>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</si>
  <si>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</si>
  <si>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</si>
  <si>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</si>
  <si>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</si>
  <si>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</si>
  <si>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</si>
  <si>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</si>
  <si>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</si>
  <si>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</si>
  <si>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</si>
  <si>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</si>
  <si>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</si>
  <si>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</si>
  <si>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</si>
  <si>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</si>
  <si>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</si>
  <si>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</si>
  <si>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</si>
  <si>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</si>
  <si>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</si>
  <si>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</si>
  <si>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</si>
  <si>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</si>
  <si>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</si>
  <si>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</si>
  <si>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</si>
  <si>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</si>
  <si>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</si>
  <si>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</si>
  <si>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</si>
  <si>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</si>
  <si>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</si>
  <si>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</si>
  <si>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</si>
  <si>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</si>
  <si>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</si>
  <si>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</si>
  <si>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</si>
  <si>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</si>
  <si>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</si>
  <si>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</si>
  <si>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</si>
  <si>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</si>
  <si>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</si>
  <si>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</si>
  <si>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</si>
  <si>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</si>
  <si>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</si>
  <si>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</si>
  <si>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</si>
  <si>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</si>
  <si>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</si>
  <si>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</si>
  <si>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</si>
  <si>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</si>
  <si>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</si>
  <si>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</si>
  <si>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</si>
  <si>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</si>
  <si>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</si>
  <si>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</si>
  <si>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</si>
  <si>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</si>
  <si>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</si>
  <si>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</si>
  <si>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</si>
  <si>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</si>
  <si>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</si>
  <si>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</si>
  <si>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</si>
  <si>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</si>
  <si>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</si>
  <si>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</si>
  <si>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</si>
  <si>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</si>
  <si>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</si>
  <si>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</si>
  <si>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</si>
  <si>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</si>
  <si>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</si>
  <si>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</si>
  <si>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</si>
  <si>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</si>
  <si>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</si>
  <si>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</si>
  <si>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</si>
  <si>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</si>
  <si>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</si>
  <si>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</si>
  <si>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</si>
  <si>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</si>
  <si>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</si>
  <si>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</si>
  <si>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</si>
  <si>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</si>
  <si>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</si>
  <si>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</si>
  <si>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</si>
  <si>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</si>
  <si>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</si>
  <si>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</si>
  <si>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</si>
  <si>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</si>
  <si>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</si>
  <si>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</si>
  <si>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</si>
  <si>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</si>
  <si>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</si>
  <si>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</si>
  <si>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</si>
  <si>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</si>
  <si>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</si>
  <si>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</si>
  <si>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</si>
  <si>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</si>
  <si>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</si>
  <si>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</si>
  <si>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</si>
  <si>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</si>
  <si>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</si>
  <si>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</si>
  <si>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</si>
  <si>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</si>
  <si>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</si>
  <si>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</si>
  <si>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</si>
  <si>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</si>
  <si>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</si>
  <si>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</si>
  <si>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</si>
  <si>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</si>
  <si>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</si>
  <si>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</si>
  <si>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</si>
  <si>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</si>
  <si>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</si>
  <si>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</si>
  <si>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</si>
  <si>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</si>
  <si>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</si>
  <si>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</si>
  <si>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</si>
  <si>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</si>
  <si>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</si>
  <si>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</si>
  <si>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</si>
  <si>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</si>
  <si>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</si>
  <si>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</si>
  <si>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</si>
  <si>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</si>
  <si>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</si>
  <si>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</si>
  <si>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</si>
  <si>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</si>
  <si>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</si>
  <si>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</si>
  <si>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</si>
  <si>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</si>
  <si>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</si>
  <si>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</si>
  <si>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</si>
  <si>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</si>
  <si>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</si>
  <si>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</si>
  <si>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</si>
  <si>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</si>
  <si>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</si>
  <si>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</si>
  <si>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</si>
  <si>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</si>
  <si>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</si>
  <si>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</si>
  <si>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</si>
  <si>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</si>
  <si>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</si>
  <si>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</si>
  <si>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</si>
  <si>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</si>
  <si>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</si>
  <si>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</si>
  <si>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</si>
  <si>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</si>
  <si>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</si>
  <si>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</si>
  <si>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</si>
  <si>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</si>
  <si>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</si>
  <si>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</si>
  <si>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</si>
  <si>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</si>
  <si>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</si>
  <si>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</si>
  <si>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</si>
  <si>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</si>
  <si>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</si>
  <si>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</si>
  <si>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</si>
  <si>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</si>
  <si>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</si>
  <si>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</si>
  <si>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</si>
  <si>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</si>
  <si>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</si>
  <si>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</si>
  <si>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</si>
  <si>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</si>
  <si>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</si>
  <si>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</si>
  <si>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</si>
  <si>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</si>
  <si>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</si>
  <si>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</si>
  <si>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</si>
  <si>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</si>
  <si>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</si>
  <si>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</si>
  <si>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</si>
  <si>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</si>
  <si>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</si>
  <si>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</si>
  <si>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</si>
  <si>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</si>
  <si>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</si>
  <si>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</si>
  <si>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</si>
  <si>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</si>
  <si>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</si>
  <si>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</si>
  <si>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</si>
  <si>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</si>
  <si>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</si>
  <si>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</si>
  <si>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</si>
  <si>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</si>
  <si>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</si>
  <si>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</si>
  <si>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</si>
  <si>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</si>
  <si>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</si>
  <si>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</si>
  <si>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</si>
  <si>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</si>
  <si>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</si>
  <si>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</si>
  <si>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</si>
  <si>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</si>
  <si>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</si>
  <si>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</si>
  <si>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</si>
  <si>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</si>
  <si>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</si>
  <si>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</si>
  <si>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</si>
  <si>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</si>
  <si>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</si>
  <si>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</si>
  <si>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</si>
  <si>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</si>
  <si>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</si>
  <si>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</si>
  <si>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</si>
  <si>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</si>
  <si>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</si>
  <si>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</si>
  <si>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</si>
  <si>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</si>
  <si>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</si>
  <si>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</si>
  <si>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</si>
  <si>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</si>
  <si>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</si>
  <si>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</si>
  <si>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</si>
  <si>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</si>
  <si>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</si>
  <si>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</si>
  <si>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</si>
  <si>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</si>
  <si>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</si>
  <si>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</si>
  <si>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</si>
  <si>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</si>
  <si>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</si>
  <si>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</si>
  <si>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</si>
  <si>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</si>
  <si>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</si>
  <si>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</si>
  <si>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</si>
  <si>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</si>
  <si>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</si>
  <si>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</si>
  <si>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</si>
  <si>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</si>
  <si>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</si>
  <si>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</si>
  <si>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</si>
  <si>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</si>
  <si>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</si>
  <si>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</si>
  <si>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</si>
  <si>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</si>
  <si>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</si>
  <si>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</si>
  <si>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</si>
  <si>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</si>
  <si>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</si>
  <si>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</si>
  <si>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</si>
  <si>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</si>
  <si>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</si>
  <si>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</si>
  <si>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</si>
  <si>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</si>
  <si>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</si>
  <si>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</si>
  <si>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</si>
  <si>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</si>
  <si>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</si>
  <si>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</si>
  <si>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</si>
  <si>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</si>
  <si>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</si>
  <si>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</si>
  <si>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</si>
  <si>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</si>
  <si>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</si>
  <si>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</si>
  <si>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</si>
  <si>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</si>
  <si>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</si>
  <si>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</si>
  <si>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</si>
  <si>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</si>
  <si>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</si>
  <si>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</si>
  <si>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</si>
  <si>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</si>
  <si>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</si>
  <si>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</si>
  <si>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</si>
  <si>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</si>
  <si>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</si>
  <si>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</si>
  <si>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</si>
  <si>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</si>
  <si>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</si>
  <si>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</si>
  <si>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</si>
  <si>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</si>
  <si>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</si>
  <si>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</si>
  <si>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</si>
  <si>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</si>
  <si>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</si>
  <si>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</si>
  <si>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</si>
  <si>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</si>
  <si>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</si>
  <si>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</si>
  <si>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</si>
  <si>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</si>
  <si>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</si>
  <si>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</si>
  <si>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</si>
  <si>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</si>
  <si>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</si>
  <si>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</si>
  <si>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</si>
  <si>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</si>
  <si>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</si>
  <si>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</si>
  <si>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</si>
  <si>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</si>
  <si>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</si>
  <si>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</si>
  <si>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</si>
  <si>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</si>
  <si>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</si>
  <si>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</si>
  <si>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</si>
  <si>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</si>
  <si>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</si>
  <si>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</si>
  <si>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</si>
  <si>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</si>
  <si>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</si>
  <si>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</si>
  <si>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</si>
  <si>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</si>
  <si>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</si>
  <si>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</si>
  <si>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</si>
  <si>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</si>
  <si>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</si>
  <si>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</si>
  <si>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</si>
  <si>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</si>
  <si>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</si>
  <si>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</si>
  <si>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</si>
  <si>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</si>
  <si>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</si>
  <si>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</si>
  <si>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</si>
  <si>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</si>
  <si>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</si>
  <si>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</si>
  <si>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</si>
  <si>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</si>
  <si>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</si>
  <si>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</si>
  <si>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</si>
  <si>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</si>
  <si>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</si>
  <si>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</si>
  <si>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</si>
  <si>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</si>
  <si>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</si>
  <si>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</si>
  <si>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</si>
  <si>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</si>
  <si>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</si>
  <si>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</si>
  <si>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</si>
  <si>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</si>
  <si>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</si>
  <si>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</si>
  <si>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</si>
  <si>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</si>
  <si>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</si>
  <si>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</si>
  <si>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</si>
  <si>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</si>
  <si>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</si>
  <si>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</si>
  <si>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</si>
  <si>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</si>
  <si>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</si>
  <si>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</si>
  <si>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</si>
  <si>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</si>
  <si>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</si>
  <si>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</si>
  <si>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</si>
  <si>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</si>
  <si>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</si>
  <si>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</si>
  <si>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</si>
  <si>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</si>
  <si>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</si>
  <si>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</si>
  <si>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</si>
  <si>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</si>
  <si>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</si>
  <si>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</si>
  <si>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</si>
  <si>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</si>
  <si>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</si>
  <si>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</si>
  <si>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</si>
  <si>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</si>
  <si>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</si>
  <si>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</si>
  <si>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</si>
  <si>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</si>
  <si>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</si>
  <si>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</si>
  <si>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</si>
  <si>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</si>
  <si>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</si>
  <si>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</si>
  <si>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</si>
  <si>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</si>
  <si>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</si>
  <si>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</si>
  <si>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</si>
  <si>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</si>
  <si>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</si>
  <si>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</si>
  <si>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</si>
  <si>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</si>
  <si>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</si>
  <si>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</si>
  <si>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</si>
  <si>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</si>
  <si>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</si>
  <si>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</si>
  <si>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</si>
  <si>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</si>
  <si>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</si>
  <si>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</si>
  <si>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</si>
  <si>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</si>
  <si>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</si>
  <si>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</si>
  <si>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</si>
  <si>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</si>
  <si>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</si>
  <si>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</si>
  <si>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</si>
  <si>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</si>
  <si>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</si>
  <si>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</si>
  <si>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</si>
  <si>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</si>
  <si>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</si>
  <si>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</si>
  <si>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</si>
  <si>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</si>
  <si>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</si>
  <si>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</si>
  <si>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</si>
  <si>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</si>
  <si>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</si>
  <si>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</si>
  <si>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</si>
  <si>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</si>
  <si>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</si>
  <si>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</si>
  <si>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</si>
  <si>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</si>
  <si>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</si>
  <si>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</si>
  <si>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</si>
  <si>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</si>
  <si>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</si>
  <si>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</si>
  <si>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</si>
  <si>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</si>
  <si>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</si>
  <si>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</si>
  <si>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</si>
  <si>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</si>
  <si>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</si>
  <si>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</si>
  <si>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</si>
  <si>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</si>
  <si>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</si>
  <si>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</si>
  <si>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</si>
  <si>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</si>
  <si>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</si>
  <si>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</si>
  <si>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</si>
  <si>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</si>
  <si>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</si>
  <si>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</si>
  <si>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</si>
  <si>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</si>
  <si>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</si>
  <si>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</si>
  <si>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</si>
  <si>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</si>
  <si>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</si>
  <si>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</si>
  <si>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</si>
  <si>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</si>
  <si>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</si>
  <si>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</si>
  <si>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</si>
  <si>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</si>
  <si>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</si>
  <si>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</si>
  <si>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</si>
  <si>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</si>
  <si>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</si>
  <si>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</si>
  <si>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</si>
  <si>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</si>
  <si>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</si>
  <si>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</si>
  <si>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</si>
  <si>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</si>
  <si>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</si>
  <si>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</si>
  <si>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</si>
  <si>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</si>
  <si>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</si>
  <si>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</si>
  <si>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</si>
  <si>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</si>
  <si>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</si>
  <si>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</si>
  <si>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</si>
  <si>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</si>
  <si>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</si>
  <si>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</si>
  <si>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</si>
  <si>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</si>
  <si>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</si>
  <si>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</si>
  <si>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</si>
  <si>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</si>
  <si>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</si>
  <si>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</si>
  <si>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</si>
  <si>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</si>
  <si>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</si>
  <si>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</si>
  <si>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</si>
  <si>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</si>
  <si>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</si>
  <si>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</si>
  <si>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</si>
  <si>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</si>
  <si>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</si>
  <si>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</si>
  <si>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</si>
  <si>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</si>
  <si>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</si>
  <si>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</si>
  <si>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</si>
  <si>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</si>
  <si>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</si>
  <si>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</si>
  <si>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</si>
  <si>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</si>
  <si>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</si>
  <si>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</si>
  <si>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</si>
  <si>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</si>
  <si>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</si>
  <si>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</si>
  <si>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</si>
  <si>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</si>
  <si>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</si>
  <si>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</si>
  <si>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</si>
  <si>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</si>
  <si>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</si>
  <si>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</si>
  <si>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</si>
  <si>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</si>
  <si>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</si>
  <si>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</si>
  <si>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</si>
  <si>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</si>
  <si>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</si>
  <si>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</si>
  <si>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</si>
  <si>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</si>
  <si>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</si>
  <si>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</si>
  <si>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</si>
  <si>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</si>
  <si>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</si>
  <si>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</si>
  <si>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</si>
  <si>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</si>
  <si>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</si>
  <si>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</si>
  <si>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</si>
  <si>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</si>
  <si>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</si>
  <si>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</si>
  <si>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</si>
  <si>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</si>
  <si>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</si>
  <si>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</si>
  <si>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</si>
  <si>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</si>
  <si>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</si>
  <si>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</si>
  <si>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</si>
  <si>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</si>
  <si>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</si>
  <si>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</si>
  <si>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</si>
  <si>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</si>
  <si>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</si>
  <si>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</si>
  <si>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</si>
  <si>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</si>
  <si>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</si>
  <si>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</si>
  <si>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</si>
  <si>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</si>
  <si>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</si>
  <si>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</si>
  <si>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</si>
  <si>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</si>
  <si>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</si>
  <si>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</si>
  <si>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</si>
  <si>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</si>
  <si>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</si>
  <si>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</si>
  <si>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</si>
  <si>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</si>
  <si>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</si>
  <si>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</si>
  <si>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</si>
  <si>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</si>
  <si>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</si>
  <si>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</si>
  <si>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</si>
  <si>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</si>
  <si>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</si>
  <si>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</si>
  <si>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</si>
  <si>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</si>
  <si>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</si>
  <si>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</si>
  <si>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</si>
  <si>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</si>
  <si>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</si>
  <si>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</si>
  <si>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</si>
  <si>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</si>
  <si>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</si>
  <si>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</si>
  <si>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</si>
  <si>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</si>
  <si>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</si>
  <si>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</si>
  <si>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</si>
  <si>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</si>
  <si>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</si>
  <si>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</si>
  <si>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</si>
  <si>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</si>
  <si>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</si>
  <si>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</si>
  <si>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</si>
  <si>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</si>
  <si>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</si>
  <si>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</si>
  <si>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</si>
  <si>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</si>
  <si>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</si>
  <si>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</si>
  <si>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</si>
  <si>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</si>
  <si>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</si>
  <si>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</si>
  <si>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</si>
  <si>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</si>
  <si>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</si>
  <si>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</si>
  <si>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</si>
  <si>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</si>
  <si>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</si>
  <si>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</si>
  <si>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</si>
  <si>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</si>
  <si>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</si>
  <si>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</si>
  <si>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</si>
  <si>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</si>
  <si>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</si>
  <si>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</si>
  <si>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</si>
  <si>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</si>
  <si>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</si>
  <si>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</si>
  <si>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</si>
  <si>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</si>
  <si>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</si>
  <si>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</si>
  <si>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</si>
  <si>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</si>
  <si>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</si>
  <si>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</si>
  <si>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</si>
  <si>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</si>
  <si>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</si>
  <si>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</si>
  <si>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</si>
  <si>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</si>
  <si>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</si>
  <si>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</si>
  <si>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</si>
  <si>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</si>
  <si>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</si>
  <si>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</si>
  <si>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</si>
  <si>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</si>
  <si>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</si>
  <si>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</si>
  <si>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</si>
  <si>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</si>
  <si>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</si>
  <si>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</si>
  <si>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</si>
  <si>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</si>
  <si>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</si>
  <si>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</si>
  <si>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</si>
  <si>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</si>
  <si>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</si>
  <si>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</si>
  <si>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</si>
  <si>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</si>
  <si>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</si>
  <si>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</si>
  <si>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</si>
  <si>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</si>
  <si>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</si>
  <si>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</si>
  <si>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</si>
  <si>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</si>
  <si>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</si>
  <si>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</si>
  <si>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</si>
  <si>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</si>
  <si>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</si>
  <si>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</si>
  <si>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</si>
  <si>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</si>
  <si>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</si>
  <si>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</si>
  <si>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</si>
  <si>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</si>
  <si>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</si>
  <si>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</si>
  <si>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</si>
  <si>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</si>
  <si>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</si>
  <si>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</si>
  <si>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</si>
  <si>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</si>
  <si>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</si>
  <si>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</si>
  <si>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</si>
  <si>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</si>
  <si>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</si>
  <si>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</si>
  <si>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</si>
  <si>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</si>
  <si>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</si>
  <si>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</si>
  <si>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</si>
  <si>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</si>
  <si>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</si>
  <si>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</si>
  <si>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</si>
  <si>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</si>
  <si>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</si>
  <si>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</si>
  <si>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</si>
  <si>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</si>
  <si>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</si>
  <si>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</si>
  <si>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</si>
  <si>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</si>
  <si>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</si>
  <si>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</si>
  <si>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</si>
  <si>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</si>
  <si>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</si>
  <si>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</si>
  <si>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</si>
  <si>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</si>
  <si>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</si>
  <si>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</si>
  <si>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</si>
  <si>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</si>
  <si>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</si>
  <si>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</si>
  <si>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</si>
  <si>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</si>
  <si>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</si>
  <si>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</si>
  <si>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</si>
  <si>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</si>
  <si>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</si>
  <si>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</si>
  <si>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</si>
  <si>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</si>
  <si>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</si>
  <si>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</si>
  <si>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</si>
  <si>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</si>
  <si>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</si>
  <si>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</si>
  <si>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</si>
  <si>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</si>
  <si>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</si>
  <si>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</si>
  <si>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</si>
  <si>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</si>
  <si>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</si>
  <si>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</si>
  <si>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</si>
  <si>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</si>
  <si>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</si>
  <si>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</si>
  <si>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</si>
  <si>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</si>
  <si>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</si>
  <si>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</si>
  <si>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</si>
  <si>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</si>
  <si>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</si>
  <si>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</si>
  <si>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</si>
  <si>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</si>
  <si>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</si>
  <si>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</si>
  <si>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</si>
  <si>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</si>
  <si>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</si>
  <si>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</si>
  <si>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</si>
  <si>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</si>
  <si>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</si>
  <si>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</si>
  <si>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</si>
  <si>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</si>
  <si>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</si>
  <si>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</si>
  <si>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</si>
  <si>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</si>
  <si>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</si>
  <si>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</si>
  <si>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</si>
  <si>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</si>
  <si>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</si>
  <si>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</si>
  <si>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</si>
  <si>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</si>
  <si>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</si>
  <si>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</si>
  <si>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</si>
  <si>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</si>
  <si>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</si>
  <si>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</si>
  <si>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</si>
  <si>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</si>
  <si>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</si>
  <si>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</si>
  <si>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</si>
  <si>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</si>
  <si>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</si>
  <si>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</si>
  <si>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</si>
  <si>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</si>
  <si>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</si>
  <si>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</si>
  <si>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</si>
  <si>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</si>
  <si>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</si>
  <si>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</si>
  <si>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</si>
  <si>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</si>
  <si>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</si>
  <si>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</si>
  <si>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</si>
  <si>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</si>
  <si>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</si>
  <si>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</si>
  <si>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</si>
  <si>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</si>
  <si>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</si>
  <si>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</si>
  <si>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</si>
  <si>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</si>
  <si>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</si>
  <si>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</si>
  <si>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</si>
  <si>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</si>
  <si>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</si>
  <si>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</si>
  <si>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</si>
  <si>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</si>
  <si>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</si>
  <si>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</si>
  <si>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</si>
  <si>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</si>
  <si>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</si>
  <si>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</si>
  <si>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</si>
  <si>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</si>
  <si>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</si>
  <si>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</si>
  <si>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</si>
  <si>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</si>
  <si>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</si>
  <si>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</si>
  <si>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</si>
  <si>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</si>
  <si>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</si>
  <si>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</si>
  <si>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</si>
  <si>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</si>
  <si>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</si>
  <si>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</si>
  <si>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</si>
  <si>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</si>
  <si>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</si>
  <si>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</si>
  <si>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</si>
  <si>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</si>
  <si>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</si>
  <si>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</si>
  <si>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</si>
  <si>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</si>
  <si>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</si>
  <si>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</si>
  <si>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</si>
  <si>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</si>
  <si>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</si>
  <si>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</si>
  <si>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</si>
  <si>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</si>
  <si>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</si>
  <si>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</si>
  <si>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</si>
  <si>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</si>
  <si>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</si>
  <si>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</si>
  <si>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</si>
  <si>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</si>
  <si>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</si>
  <si>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</si>
  <si>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</si>
  <si>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</si>
  <si>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</si>
  <si>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</si>
  <si>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</si>
  <si>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</si>
  <si>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</si>
  <si>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</si>
  <si>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</si>
  <si>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</si>
  <si>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</si>
  <si>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</si>
  <si>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</si>
  <si>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</si>
  <si>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</si>
  <si>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</si>
  <si>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</si>
  <si>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</si>
  <si>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</si>
  <si>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</si>
  <si>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</si>
  <si>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</si>
  <si>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</si>
  <si>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</si>
  <si>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</si>
  <si>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</si>
  <si>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</si>
  <si>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</si>
  <si>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</si>
  <si>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</si>
  <si>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</si>
  <si>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</si>
  <si>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</si>
  <si>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</si>
  <si>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</si>
  <si>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</si>
  <si>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</si>
  <si>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</si>
  <si>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</si>
  <si>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</si>
  <si>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</si>
  <si>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</si>
  <si>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</si>
  <si>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</si>
  <si>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</si>
  <si>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</si>
  <si>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</si>
  <si>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</si>
  <si>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</si>
  <si>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</si>
  <si>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</si>
  <si>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</si>
  <si>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</si>
  <si>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</si>
  <si>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</si>
  <si>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</si>
  <si>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</si>
  <si>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</si>
  <si>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</si>
  <si>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</si>
  <si>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</si>
  <si>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</si>
  <si>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</si>
  <si>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</si>
  <si>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</si>
  <si>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</si>
  <si>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</si>
  <si>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</si>
  <si>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</si>
  <si>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</si>
  <si>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</si>
  <si>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</si>
  <si>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</si>
  <si>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</si>
  <si>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</si>
  <si>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</si>
  <si>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</si>
  <si>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</si>
  <si>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</si>
  <si>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</si>
  <si>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</si>
  <si>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</si>
  <si>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</si>
  <si>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</si>
  <si>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</si>
  <si>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</si>
  <si>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</si>
  <si>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</si>
  <si>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</si>
  <si>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</si>
  <si>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</si>
  <si>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</si>
  <si>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</si>
  <si>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</si>
  <si>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</si>
  <si>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</si>
  <si>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</si>
  <si>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</si>
  <si>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</si>
  <si>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</si>
  <si>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</si>
  <si>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</si>
  <si>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</si>
  <si>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</si>
  <si>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</si>
  <si>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</si>
  <si>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</si>
  <si>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</si>
  <si>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</si>
  <si>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</si>
  <si>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</si>
  <si>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</si>
  <si>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</si>
  <si>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</si>
  <si>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</si>
  <si>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</si>
  <si>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</si>
  <si>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</si>
  <si>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</si>
  <si>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</si>
  <si>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</si>
  <si>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</si>
  <si>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</si>
  <si>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</si>
  <si>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</si>
  <si>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</si>
  <si>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</si>
  <si>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</si>
  <si>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</si>
  <si>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</si>
  <si>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</si>
  <si>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</si>
  <si>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</si>
  <si>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</si>
  <si>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</si>
  <si>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</si>
  <si>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</si>
  <si>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</si>
  <si>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</si>
  <si>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</si>
  <si>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</si>
  <si>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</si>
  <si>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</si>
  <si>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</si>
  <si>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</si>
  <si>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</si>
  <si>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</si>
  <si>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</si>
  <si>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</si>
  <si>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</si>
  <si>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</si>
  <si>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</si>
  <si>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</si>
  <si>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</si>
  <si>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</si>
  <si>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</si>
  <si>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</si>
  <si>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</si>
  <si>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</si>
  <si>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</si>
  <si>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</si>
  <si>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</si>
  <si>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</si>
  <si>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</si>
  <si>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</si>
  <si>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</si>
  <si>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</si>
  <si>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</si>
  <si>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</si>
  <si>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</si>
  <si>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</si>
  <si>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</si>
  <si>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</si>
  <si>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</si>
  <si>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</si>
  <si>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</si>
  <si>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</si>
  <si>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</si>
  <si>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</si>
  <si>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</si>
  <si>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</si>
  <si>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</si>
  <si>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</si>
  <si>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</si>
  <si>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</si>
  <si>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</si>
  <si>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</si>
  <si>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</si>
  <si>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</si>
  <si>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</si>
  <si>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</si>
  <si>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</si>
  <si>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</si>
  <si>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</si>
  <si>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</si>
  <si>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</si>
  <si>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</si>
  <si>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</si>
  <si>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</si>
  <si>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</si>
  <si>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</si>
  <si>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</si>
  <si>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</si>
  <si>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</si>
  <si>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</si>
  <si>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</si>
  <si>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</si>
  <si>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</si>
  <si>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</si>
  <si>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</si>
  <si>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</si>
  <si>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</si>
  <si>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</si>
  <si>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</si>
  <si>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</si>
  <si>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</si>
  <si>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</si>
  <si>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</si>
  <si>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</si>
  <si>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</si>
  <si>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</si>
  <si>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</si>
  <si>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</si>
  <si>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</si>
  <si>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</si>
  <si>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</si>
  <si>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</si>
  <si>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</si>
  <si>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</si>
  <si>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</si>
  <si>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</si>
  <si>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</si>
  <si>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</si>
  <si>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</si>
  <si>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</si>
  <si>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</si>
  <si>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</si>
  <si>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</si>
  <si>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</si>
  <si>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</si>
  <si>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</si>
  <si>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</si>
  <si>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</si>
  <si>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</si>
  <si>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</si>
  <si>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</si>
  <si>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</si>
  <si>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</si>
  <si>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</si>
  <si>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</si>
  <si>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</si>
  <si>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</si>
  <si>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</si>
  <si>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</si>
  <si>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</si>
  <si>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</si>
  <si>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</si>
  <si>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</si>
  <si>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</si>
  <si>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</si>
  <si>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</si>
  <si>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</si>
  <si>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</si>
  <si>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</si>
  <si>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</si>
  <si>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</si>
  <si>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</si>
  <si>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</si>
  <si>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</si>
  <si>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</si>
  <si>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</si>
  <si>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</si>
  <si>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</si>
  <si>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</si>
  <si>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</si>
  <si>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</si>
  <si>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</si>
  <si>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</si>
  <si>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</si>
  <si>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</si>
  <si>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</si>
  <si>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</si>
  <si>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</si>
  <si>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</si>
  <si>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</si>
  <si>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</si>
  <si>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</si>
  <si>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</si>
  <si>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</si>
  <si>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</si>
  <si>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</si>
  <si>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</si>
  <si>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</si>
  <si>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</si>
  <si>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</si>
  <si>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</si>
  <si>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</si>
  <si>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</si>
  <si>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</si>
  <si>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</si>
  <si>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</si>
  <si>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</si>
  <si>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</si>
  <si>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</si>
  <si>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</si>
  <si>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</si>
  <si>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</si>
  <si>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</si>
  <si>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</si>
  <si>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</si>
  <si>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</si>
  <si>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</si>
  <si>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</si>
  <si>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</si>
  <si>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</si>
  <si>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</si>
  <si>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</si>
  <si>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</si>
  <si>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</si>
  <si>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</si>
  <si>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</si>
  <si>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</si>
  <si>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</si>
  <si>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</si>
  <si>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</si>
  <si>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</si>
  <si>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</si>
  <si>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</si>
  <si>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</si>
  <si>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</si>
  <si>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</si>
  <si>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</si>
  <si>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</si>
  <si>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</si>
  <si>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</si>
  <si>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</si>
  <si>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</si>
  <si>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</si>
  <si>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</si>
  <si>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</si>
  <si>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</si>
  <si>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</si>
  <si>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</si>
  <si>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</si>
  <si>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</si>
  <si>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</si>
  <si>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</si>
  <si>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</si>
  <si>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</si>
  <si>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</si>
  <si>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</si>
  <si>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</si>
  <si>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</si>
  <si>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</si>
  <si>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</si>
  <si>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</si>
  <si>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</si>
  <si>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</si>
  <si>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</si>
  <si>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</si>
  <si>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</si>
  <si>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</si>
  <si>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</si>
  <si>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</si>
  <si>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</si>
  <si>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</si>
  <si>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</si>
  <si>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</si>
  <si>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</si>
  <si>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</si>
  <si>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</si>
  <si>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</si>
  <si>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</si>
  <si>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</si>
  <si>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</si>
  <si>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</si>
  <si>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</si>
  <si>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</si>
  <si>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</si>
  <si>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</si>
  <si>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</si>
  <si>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</si>
  <si>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</si>
  <si>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</si>
  <si>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</si>
  <si>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</si>
  <si>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</si>
  <si>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</si>
  <si>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</si>
  <si>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</si>
  <si>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</si>
  <si>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</si>
  <si>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</si>
  <si>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</si>
  <si>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</si>
  <si>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</si>
  <si>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</si>
  <si>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</si>
  <si>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</si>
  <si>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</si>
  <si>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</si>
  <si>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</si>
  <si>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</si>
  <si>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</si>
  <si>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</si>
  <si>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</si>
  <si>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</si>
  <si>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</si>
  <si>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</si>
  <si>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</si>
  <si>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</si>
  <si>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</si>
  <si>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</si>
  <si>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</si>
  <si>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</si>
  <si>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</si>
  <si>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</si>
  <si>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</si>
  <si>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</si>
  <si>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</si>
  <si>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</si>
  <si>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</si>
  <si>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</si>
  <si>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</si>
  <si>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</si>
  <si>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</si>
  <si>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</si>
  <si>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</si>
  <si>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</si>
  <si>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</si>
  <si>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</si>
  <si>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</si>
  <si>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</si>
  <si>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</si>
  <si>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</si>
  <si>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</si>
  <si>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</si>
  <si>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</si>
  <si>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</si>
  <si>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</si>
  <si>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</si>
  <si>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</si>
  <si>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</si>
  <si>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</si>
  <si>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</si>
  <si>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</si>
  <si>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</si>
  <si>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</si>
  <si>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</si>
  <si>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</si>
  <si>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</si>
  <si>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</si>
  <si>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</si>
  <si>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</si>
  <si>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</si>
  <si>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</si>
  <si>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</si>
  <si>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</si>
  <si>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</si>
  <si>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</si>
  <si>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</si>
  <si>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</si>
  <si>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</si>
  <si>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</si>
  <si>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</si>
  <si>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</si>
  <si>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</si>
  <si>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</si>
  <si>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</si>
  <si>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</si>
  <si>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</si>
  <si>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</si>
  <si>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</si>
  <si>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</si>
  <si>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</si>
  <si>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</si>
  <si>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</si>
  <si>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</si>
  <si>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</si>
  <si>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</si>
  <si>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</si>
  <si>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</si>
  <si>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</si>
  <si>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</si>
  <si>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</si>
  <si>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</si>
  <si>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</si>
  <si>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</si>
  <si>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</si>
  <si>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</si>
  <si>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</si>
  <si>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</si>
  <si>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</si>
  <si>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</si>
  <si>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</si>
  <si>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</si>
  <si>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</si>
  <si>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</si>
  <si>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</si>
  <si>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</si>
  <si>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</si>
  <si>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</si>
  <si>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</si>
  <si>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</si>
  <si>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</si>
  <si>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</si>
  <si>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</si>
  <si>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</si>
  <si>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</si>
  <si>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</si>
  <si>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</si>
  <si>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</si>
  <si>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</si>
  <si>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</si>
  <si>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</si>
  <si>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</si>
  <si>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</si>
  <si>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</si>
  <si>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</si>
  <si>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</si>
  <si>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</si>
  <si>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</si>
  <si>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</si>
  <si>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</si>
  <si>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</si>
  <si>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</si>
  <si>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</si>
  <si>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</si>
  <si>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</si>
  <si>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</si>
  <si>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</si>
  <si>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</si>
  <si>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</si>
  <si>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</si>
  <si>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</si>
  <si>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</si>
  <si>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</si>
  <si>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</si>
  <si>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</si>
  <si>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</si>
  <si>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</si>
  <si>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</si>
  <si>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</si>
  <si>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</si>
  <si>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</si>
  <si>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</si>
  <si>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</si>
  <si>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</si>
  <si>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</si>
  <si>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</si>
  <si>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</si>
  <si>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</si>
  <si>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</si>
  <si>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</si>
  <si>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</si>
  <si>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</si>
  <si>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</si>
  <si>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</si>
  <si>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</si>
  <si>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</si>
  <si>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</si>
  <si>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</si>
  <si>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</si>
  <si>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</si>
  <si>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</si>
  <si>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</si>
  <si>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</si>
  <si>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</si>
  <si>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</si>
  <si>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</si>
  <si>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</si>
  <si>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</si>
  <si>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</si>
  <si>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</si>
  <si>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</si>
  <si>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</si>
  <si>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</si>
  <si>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</si>
  <si>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</si>
  <si>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</si>
  <si>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</si>
  <si>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</si>
  <si>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</si>
  <si>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</si>
  <si>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</si>
  <si>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</si>
  <si>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</si>
  <si>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</si>
  <si>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</si>
  <si>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</si>
  <si>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</si>
  <si>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</si>
  <si>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</si>
  <si>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</si>
  <si>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</si>
  <si>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</si>
  <si>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</si>
  <si>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</si>
  <si>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</si>
  <si>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</si>
  <si>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</si>
  <si>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</si>
  <si>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</si>
  <si>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</si>
  <si>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</si>
  <si>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</si>
  <si>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</si>
  <si>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</si>
  <si>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</si>
  <si>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</si>
  <si>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</si>
  <si>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</si>
  <si>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</si>
  <si>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</si>
  <si>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</si>
  <si>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</si>
  <si>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</si>
  <si>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</si>
  <si>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</si>
  <si>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</si>
  <si>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</si>
  <si>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</si>
  <si>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</si>
  <si>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</si>
  <si>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</si>
  <si>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</si>
  <si>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</si>
  <si>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</si>
  <si>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</si>
  <si>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</si>
  <si>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</si>
  <si>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</si>
  <si>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</si>
  <si>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</si>
  <si>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</si>
  <si>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</si>
  <si>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</si>
  <si>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</si>
  <si>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</si>
  <si>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</si>
  <si>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</si>
  <si>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</si>
  <si>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</si>
  <si>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</si>
  <si>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</si>
  <si>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</si>
  <si>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</si>
  <si>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</si>
  <si>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</si>
  <si>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</si>
  <si>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</si>
  <si>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</si>
  <si>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</si>
  <si>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</si>
  <si>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</si>
  <si>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</si>
  <si>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</si>
  <si>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</si>
  <si>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</si>
  <si>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</si>
  <si>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</si>
  <si>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</si>
  <si>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</si>
  <si>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</si>
  <si>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</si>
  <si>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</si>
  <si>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</si>
  <si>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</si>
  <si>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</si>
  <si>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</si>
  <si>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</si>
  <si>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</si>
  <si>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</si>
  <si>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</si>
  <si>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</si>
  <si>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</si>
  <si>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</si>
  <si>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</si>
  <si>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</si>
  <si>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</si>
  <si>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</si>
  <si>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</si>
  <si>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</si>
  <si>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</si>
  <si>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</si>
  <si>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</si>
  <si>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</si>
  <si>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</si>
  <si>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</si>
  <si>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</si>
  <si>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</si>
  <si>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</si>
  <si>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</si>
  <si>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</si>
  <si>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</si>
  <si>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</si>
  <si>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</si>
  <si>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</si>
  <si>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</si>
  <si>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</si>
  <si>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</si>
  <si>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</si>
  <si>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</si>
  <si>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</si>
  <si>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</si>
  <si>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</si>
  <si>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</si>
  <si>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</si>
  <si>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</si>
  <si>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</si>
  <si>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</si>
  <si>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</si>
  <si>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</si>
  <si>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</si>
  <si>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</si>
  <si>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</si>
  <si>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</si>
  <si>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</si>
  <si>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</si>
  <si>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</si>
  <si>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</si>
  <si>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</si>
  <si>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</si>
  <si>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</si>
  <si>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</si>
  <si>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</si>
  <si>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</si>
  <si>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</si>
  <si>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</si>
  <si>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</si>
  <si>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</si>
  <si>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</si>
  <si>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</si>
  <si>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</si>
  <si>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</si>
  <si>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</si>
  <si>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</si>
  <si>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</si>
  <si>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</si>
  <si>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</si>
  <si>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</si>
  <si>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</si>
  <si>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</si>
  <si>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</si>
  <si>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</si>
  <si>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</si>
  <si>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</si>
  <si>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</si>
  <si>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</si>
  <si>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</si>
  <si>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</si>
  <si>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</si>
  <si>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</si>
  <si>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</si>
  <si>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</si>
  <si>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</si>
  <si>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</si>
  <si>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</si>
  <si>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</si>
  <si>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</si>
  <si>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</si>
  <si>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</si>
  <si>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</si>
  <si>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</si>
  <si>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</si>
  <si>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</si>
  <si>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</si>
  <si>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</si>
  <si>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</si>
  <si>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</si>
  <si>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</si>
  <si>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</si>
  <si>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</si>
  <si>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</si>
  <si>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</si>
  <si>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</si>
  <si>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</si>
  <si>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</si>
  <si>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</si>
  <si>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</si>
  <si>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</si>
  <si>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</si>
  <si>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</si>
  <si>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</si>
  <si>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</si>
  <si>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</si>
  <si>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</si>
  <si>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</si>
  <si>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</si>
  <si>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</si>
  <si>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</si>
  <si>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</si>
  <si>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</si>
  <si>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</si>
  <si>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</si>
  <si>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</si>
  <si>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</si>
  <si>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</si>
  <si>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</si>
  <si>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</si>
  <si>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</si>
  <si>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</si>
  <si>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</si>
  <si>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</si>
  <si>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</si>
  <si>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</si>
  <si>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</si>
  <si>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</si>
  <si>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</si>
  <si>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</si>
  <si>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</si>
  <si>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</si>
  <si>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</si>
  <si>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</si>
  <si>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</si>
  <si>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</si>
  <si>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</si>
  <si>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</si>
  <si>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</si>
  <si>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</si>
  <si>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</si>
  <si>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</si>
  <si>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</si>
  <si>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</si>
  <si>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</si>
  <si>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</si>
  <si>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</si>
  <si>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</si>
  <si>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</si>
  <si>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</si>
  <si>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</si>
  <si>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</si>
  <si>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</si>
  <si>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</si>
  <si>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</si>
  <si>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</si>
  <si>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</si>
  <si>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</si>
  <si>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</si>
  <si>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</si>
  <si>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</si>
  <si>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</si>
  <si>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</si>
  <si>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</si>
  <si>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</si>
  <si>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</si>
  <si>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</si>
  <si>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</si>
  <si>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</si>
  <si>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</si>
  <si>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</si>
  <si>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</si>
  <si>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</si>
  <si>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</si>
  <si>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</si>
  <si>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</si>
  <si>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</si>
  <si>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</si>
  <si>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</si>
  <si>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</si>
  <si>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</si>
  <si>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</si>
  <si>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</si>
  <si>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</si>
  <si>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</si>
  <si>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</si>
  <si>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</si>
  <si>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</si>
  <si>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</si>
  <si>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</si>
  <si>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</si>
  <si>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</si>
  <si>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</si>
  <si>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</si>
  <si>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</si>
  <si>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</si>
  <si>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</si>
  <si>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</si>
  <si>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</si>
  <si>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</si>
  <si>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</si>
  <si>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</si>
  <si>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</si>
  <si>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</si>
  <si>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</si>
  <si>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</si>
  <si>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</si>
  <si>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</si>
  <si>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</si>
  <si>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</si>
  <si>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</si>
  <si>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</si>
  <si>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</si>
  <si>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</si>
  <si>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</si>
  <si>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</si>
  <si>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</si>
  <si>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</si>
  <si>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</si>
  <si>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</si>
  <si>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</si>
  <si>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</si>
  <si>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</si>
  <si>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</si>
  <si>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</si>
  <si>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</si>
  <si>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</si>
  <si>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</si>
  <si>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</si>
  <si>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</si>
  <si>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</si>
  <si>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</si>
  <si>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</si>
  <si>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</si>
  <si>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</si>
  <si>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</si>
  <si>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</si>
  <si>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</si>
  <si>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</si>
  <si>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</si>
  <si>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</si>
  <si>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</si>
  <si>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</si>
  <si>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</si>
  <si>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</si>
  <si>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</si>
  <si>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</si>
  <si>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</si>
  <si>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</si>
  <si>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</si>
  <si>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</si>
  <si>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</si>
  <si>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</si>
  <si>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</si>
  <si>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</si>
  <si>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</si>
  <si>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</si>
  <si>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</si>
  <si>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</si>
  <si>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</si>
  <si>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</si>
  <si>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</si>
  <si>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</si>
  <si>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</si>
  <si>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</si>
  <si>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</si>
  <si>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</si>
  <si>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</si>
  <si>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</si>
  <si>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</si>
  <si>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</si>
  <si>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</si>
  <si>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</si>
  <si>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</si>
  <si>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</si>
  <si>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</si>
  <si>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</si>
  <si>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</si>
  <si>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</si>
  <si>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</si>
  <si>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</si>
  <si>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</si>
  <si>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</si>
  <si>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</si>
  <si>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</si>
  <si>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</si>
  <si>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</si>
  <si>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</si>
  <si>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</si>
  <si>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</si>
  <si>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</si>
  <si>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</si>
  <si>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</si>
  <si>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</si>
  <si>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</si>
  <si>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</si>
  <si>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</si>
  <si>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</si>
  <si>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</si>
  <si>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</si>
  <si>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</si>
  <si>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</si>
  <si>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</si>
  <si>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</si>
  <si>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</si>
  <si>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</si>
  <si>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</si>
  <si>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</si>
  <si>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</si>
  <si>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</si>
  <si>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</si>
  <si>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</si>
  <si>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</si>
  <si>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</si>
  <si>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</si>
  <si>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</si>
  <si>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</si>
  <si>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</si>
  <si>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</si>
  <si>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</si>
  <si>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</si>
  <si>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</si>
  <si>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</si>
  <si>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</si>
  <si>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</si>
  <si>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</si>
  <si>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</si>
  <si>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</si>
  <si>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</si>
  <si>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</si>
  <si>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</si>
  <si>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</si>
  <si>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</si>
  <si>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</si>
  <si>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</si>
  <si>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</si>
  <si>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</si>
  <si>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</si>
  <si>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</si>
  <si>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</si>
  <si>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</si>
  <si>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</si>
  <si>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</si>
  <si>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</si>
  <si>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</si>
  <si>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</si>
  <si>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</si>
  <si>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</si>
  <si>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</si>
  <si>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</si>
  <si>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</si>
  <si>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</si>
  <si>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</si>
  <si>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</si>
  <si>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</si>
  <si>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</si>
  <si>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</si>
  <si>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</si>
  <si>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</si>
  <si>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</si>
  <si>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</si>
  <si>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</si>
  <si>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</si>
  <si>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</si>
  <si>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</si>
  <si>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</si>
  <si>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</si>
  <si>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</si>
  <si>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</si>
  <si>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</si>
  <si>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</si>
  <si>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</si>
  <si>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</si>
  <si>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</si>
  <si>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</si>
  <si>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</si>
  <si>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</si>
  <si>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</si>
  <si>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</si>
  <si>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</si>
  <si>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</si>
  <si>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</si>
  <si>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</si>
  <si>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</si>
  <si>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</si>
  <si>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</si>
  <si>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</si>
  <si>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</si>
  <si>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</si>
  <si>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</si>
  <si>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</si>
  <si>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</si>
  <si>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</si>
  <si>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</si>
  <si>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</si>
  <si>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</si>
  <si>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</si>
  <si>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</si>
  <si>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</si>
  <si>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</si>
  <si>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</si>
  <si>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</si>
  <si>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</si>
  <si>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</si>
  <si>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</si>
  <si>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</si>
  <si>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</si>
  <si>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</si>
  <si>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</si>
  <si>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</si>
  <si>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</si>
  <si>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</si>
  <si>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</si>
  <si>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</si>
  <si>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</si>
  <si>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</si>
  <si>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</si>
  <si>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</si>
  <si>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</si>
  <si>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</si>
  <si>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</si>
  <si>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</si>
  <si>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</si>
  <si>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</si>
  <si>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</si>
  <si>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</si>
  <si>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</si>
  <si>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</si>
  <si>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</si>
  <si>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</si>
  <si>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</si>
  <si>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</si>
  <si>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</si>
  <si>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</si>
  <si>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</si>
  <si>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</si>
  <si>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</si>
  <si>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</si>
  <si>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</si>
  <si>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</si>
  <si>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</si>
  <si>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</si>
  <si>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</si>
  <si>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</si>
  <si>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</si>
  <si>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</si>
  <si>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</si>
  <si>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</si>
  <si>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</si>
  <si>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</si>
  <si>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</si>
  <si>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</si>
  <si>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</si>
  <si>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</si>
  <si>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</si>
  <si>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</si>
  <si>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</si>
  <si>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</si>
  <si>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</si>
  <si>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</si>
  <si>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</si>
  <si>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</si>
  <si>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</si>
  <si>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</si>
  <si>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</si>
  <si>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</si>
  <si>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</si>
  <si>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</si>
  <si>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</si>
  <si>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</si>
  <si>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</si>
  <si>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</si>
  <si>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</si>
  <si>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</si>
  <si>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</si>
  <si>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</si>
  <si>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</si>
  <si>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</si>
  <si>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</si>
  <si>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</si>
  <si>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</si>
  <si>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</si>
  <si>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</si>
  <si>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</si>
  <si>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</si>
  <si>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</si>
  <si>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</si>
  <si>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</si>
  <si>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</si>
  <si>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</si>
  <si>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</si>
  <si>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</si>
  <si>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</si>
  <si>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</si>
  <si>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</si>
  <si>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</si>
  <si>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</si>
  <si>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</si>
  <si>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</si>
  <si>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</si>
  <si>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</si>
  <si>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</si>
  <si>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</si>
  <si>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</si>
  <si>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</si>
  <si>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</si>
  <si>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</si>
  <si>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</si>
  <si>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</si>
  <si>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</si>
  <si>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</si>
  <si>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</si>
  <si>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</si>
  <si>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</si>
  <si>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</si>
  <si>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</si>
  <si>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</si>
  <si>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</si>
  <si>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</si>
  <si>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</si>
  <si>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</si>
  <si>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</si>
  <si>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</si>
  <si>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</si>
  <si>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</si>
  <si>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</si>
  <si>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</si>
  <si>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</si>
  <si>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</si>
  <si>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</si>
  <si>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</si>
  <si>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</si>
  <si>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</si>
  <si>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</si>
  <si>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</si>
  <si>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</si>
  <si>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</si>
  <si>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</si>
  <si>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</si>
  <si>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</si>
  <si>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</si>
  <si>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</si>
  <si>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</si>
  <si>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</si>
  <si>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</si>
  <si>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</si>
  <si>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</si>
  <si>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</si>
  <si>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</si>
  <si>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</si>
  <si>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</si>
  <si>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</si>
  <si>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</si>
  <si>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</si>
  <si>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</si>
  <si>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</si>
  <si>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</si>
  <si>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</si>
  <si>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</si>
  <si>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</si>
  <si>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</si>
  <si>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</si>
  <si>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</si>
  <si>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</si>
  <si>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</si>
  <si>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</si>
  <si>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</si>
  <si>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</si>
  <si>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</si>
  <si>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</si>
  <si>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</si>
  <si>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</si>
  <si>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</si>
  <si>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</si>
  <si>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</si>
  <si>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</si>
  <si>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</si>
  <si>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</si>
  <si>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</si>
  <si>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</si>
  <si>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</si>
  <si>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</si>
  <si>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</si>
  <si>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</si>
  <si>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</si>
  <si>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</si>
  <si>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</si>
  <si>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</si>
  <si>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</si>
  <si>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</si>
  <si>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</si>
  <si>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</si>
  <si>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</si>
  <si>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</si>
  <si>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</si>
  <si>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</si>
  <si>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</si>
  <si>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</si>
  <si>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</si>
  <si>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</si>
  <si>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</si>
  <si>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</si>
  <si>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</si>
  <si>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</si>
  <si>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</si>
  <si>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</si>
  <si>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</si>
  <si>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</si>
  <si>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</si>
  <si>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</si>
  <si>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</si>
  <si>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</si>
  <si>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</si>
  <si>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</si>
  <si>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</si>
  <si>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</si>
  <si>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</si>
  <si>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</si>
  <si>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</si>
  <si>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</si>
  <si>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</si>
  <si>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</si>
  <si>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</si>
  <si>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</si>
  <si>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</si>
  <si>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</si>
  <si>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</si>
  <si>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</si>
  <si>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</si>
  <si>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</si>
  <si>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</si>
  <si>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</si>
  <si>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</si>
  <si>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</si>
  <si>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</si>
  <si>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</si>
  <si>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</si>
  <si>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</si>
  <si>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</si>
  <si>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</si>
  <si>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</si>
  <si>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</si>
  <si>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</si>
  <si>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</si>
  <si>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</si>
  <si>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</si>
  <si>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</si>
  <si>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</si>
  <si>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</si>
  <si>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</si>
  <si>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</si>
  <si>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</si>
  <si>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</si>
  <si>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</si>
  <si>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</si>
  <si>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</si>
  <si>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</si>
  <si>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</si>
  <si>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</si>
  <si>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</si>
  <si>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</si>
  <si>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</si>
  <si>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</si>
  <si>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</si>
  <si>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</si>
  <si>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</si>
  <si>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</si>
  <si>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</si>
  <si>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</si>
  <si>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</si>
  <si>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</si>
  <si>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</si>
  <si>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</si>
  <si>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</si>
  <si>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</si>
  <si>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</si>
  <si>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</si>
  <si>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</si>
  <si>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</si>
  <si>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</si>
  <si>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</si>
  <si>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</si>
  <si>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</si>
  <si>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</si>
  <si>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</si>
  <si>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</si>
  <si>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</si>
  <si>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</si>
  <si>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</si>
  <si>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</si>
  <si>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</si>
  <si>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</si>
  <si>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</si>
  <si>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</si>
  <si>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</si>
  <si>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</si>
  <si>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</si>
  <si>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</si>
  <si>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</si>
  <si>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</si>
  <si>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</si>
  <si>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</si>
  <si>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</si>
  <si>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</si>
  <si>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</si>
  <si>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</si>
  <si>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</si>
  <si>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</si>
  <si>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</si>
  <si>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</si>
  <si>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</si>
  <si>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</si>
  <si>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</si>
  <si>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</si>
  <si>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</si>
  <si>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</si>
  <si>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</si>
  <si>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</si>
  <si>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</si>
  <si>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</si>
  <si>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</si>
  <si>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</si>
  <si>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</si>
  <si>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</si>
  <si>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</si>
  <si>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</si>
  <si>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</si>
  <si>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</si>
  <si>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</si>
  <si>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</si>
  <si>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</si>
  <si>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</si>
  <si>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</si>
  <si>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</si>
  <si>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</si>
  <si>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</si>
  <si>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</si>
  <si>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</si>
  <si>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</si>
  <si>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</si>
  <si>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</si>
  <si>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</si>
  <si>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</si>
  <si>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</si>
  <si>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</si>
  <si>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</si>
  <si>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</si>
  <si>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</si>
  <si>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</si>
  <si>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</si>
  <si>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</si>
  <si>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</si>
  <si>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</si>
  <si>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</si>
  <si>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</si>
  <si>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</si>
  <si>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</si>
  <si>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</si>
  <si>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</si>
  <si>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</si>
  <si>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</si>
  <si>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</si>
  <si>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</si>
  <si>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</si>
  <si>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</si>
  <si>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</si>
  <si>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</si>
  <si>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</si>
  <si>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</si>
  <si>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</si>
  <si>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</si>
  <si>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</si>
  <si>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</si>
  <si>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</si>
  <si>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</si>
  <si>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</si>
  <si>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</si>
  <si>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</si>
  <si>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</si>
  <si>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</si>
  <si>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</si>
  <si>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</si>
  <si>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</si>
  <si>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</si>
  <si>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</si>
  <si>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</si>
  <si>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</si>
  <si>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</si>
  <si>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</si>
  <si>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</si>
  <si>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</si>
  <si>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</si>
  <si>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</si>
  <si>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</si>
  <si>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</si>
  <si>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</si>
  <si>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</si>
  <si>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</si>
  <si>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</si>
  <si>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</si>
  <si>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</si>
  <si>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</si>
  <si>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</si>
  <si>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</si>
  <si>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</si>
  <si>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</si>
  <si>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</si>
  <si>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</si>
  <si>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</si>
  <si>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</si>
  <si>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</si>
  <si>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</si>
  <si>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</si>
  <si>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</si>
  <si>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</si>
  <si>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</si>
  <si>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</si>
  <si>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</si>
  <si>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</si>
  <si>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</si>
  <si>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</si>
  <si>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</si>
  <si>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</si>
  <si>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</si>
  <si>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</si>
  <si>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</si>
  <si>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</si>
  <si>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</si>
  <si>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</si>
  <si>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</si>
  <si>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</si>
  <si>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</si>
  <si>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</si>
  <si>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</si>
  <si>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</si>
  <si>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</si>
  <si>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</si>
  <si>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</si>
  <si>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</si>
  <si>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</si>
  <si>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</si>
  <si>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</si>
  <si>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</si>
  <si>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</si>
  <si>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</si>
  <si>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</si>
  <si>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</si>
  <si>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</si>
  <si>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</si>
  <si>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</si>
  <si>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</si>
  <si>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</si>
  <si>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</si>
  <si>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</si>
  <si>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</si>
  <si>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</si>
  <si>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</si>
  <si>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</si>
  <si>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</si>
  <si>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</si>
  <si>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</si>
  <si>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</si>
  <si>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</si>
  <si>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</si>
  <si>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</si>
  <si>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</si>
  <si>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</si>
  <si>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</si>
  <si>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</si>
  <si>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</si>
  <si>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</si>
  <si>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</si>
  <si>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</si>
  <si>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</si>
  <si>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</si>
  <si>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</si>
  <si>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</si>
  <si>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</si>
  <si>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</si>
  <si>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</si>
  <si>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</si>
  <si>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</si>
  <si>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</si>
  <si>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</si>
  <si>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</si>
  <si>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</si>
  <si>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</si>
  <si>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</si>
  <si>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</si>
  <si>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</si>
  <si>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</si>
  <si>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</si>
  <si>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</si>
  <si>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</si>
  <si>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</si>
  <si>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</si>
  <si>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</si>
  <si>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</si>
  <si>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</si>
  <si>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</si>
  <si>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</si>
  <si>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</si>
  <si>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</si>
  <si>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</si>
  <si>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</si>
  <si>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</si>
  <si>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</si>
  <si>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</si>
  <si>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</si>
  <si>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</si>
  <si>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</si>
  <si>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</si>
  <si>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</si>
  <si>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</si>
  <si>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</si>
  <si>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</si>
  <si>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</si>
  <si>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</si>
  <si>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</si>
  <si>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</si>
  <si>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</si>
  <si>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</si>
  <si>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</si>
  <si>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</si>
  <si>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</si>
  <si>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</si>
  <si>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</si>
  <si>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</si>
  <si>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</si>
  <si>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</si>
  <si>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</si>
  <si>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</si>
  <si>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</si>
  <si>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</si>
  <si>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</si>
  <si>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</si>
  <si>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</si>
  <si>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</si>
  <si>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</si>
  <si>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</si>
  <si>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</si>
  <si>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</si>
  <si>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</si>
  <si>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</si>
  <si>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</si>
  <si>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</si>
  <si>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</si>
  <si>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</si>
  <si>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</si>
  <si>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</si>
  <si>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</si>
  <si>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</si>
  <si>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</si>
  <si>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</si>
  <si>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</si>
  <si>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</si>
  <si>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</si>
  <si>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</si>
  <si>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</si>
  <si>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</si>
  <si>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</si>
  <si>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</si>
  <si>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</si>
  <si>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</si>
  <si>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</si>
  <si>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</si>
  <si>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</si>
  <si>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</si>
  <si>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</si>
  <si>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</si>
  <si>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</si>
  <si>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</si>
  <si>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</si>
  <si>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</si>
  <si>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</si>
  <si>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</si>
  <si>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</si>
  <si>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</si>
  <si>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</si>
  <si>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</si>
  <si>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</si>
  <si>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</si>
  <si>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</si>
  <si>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</si>
  <si>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</si>
  <si>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</si>
  <si>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</si>
  <si>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</si>
  <si>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</si>
  <si>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</si>
  <si>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</si>
  <si>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</si>
  <si>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</si>
  <si>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</si>
  <si>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</si>
  <si>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</si>
  <si>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</si>
  <si>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</si>
  <si>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</si>
  <si>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</si>
  <si>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</si>
  <si>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</si>
  <si>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</si>
  <si>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</si>
  <si>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</si>
  <si>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</si>
  <si>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</si>
  <si>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</si>
  <si>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</si>
  <si>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</si>
  <si>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</si>
  <si>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</si>
  <si>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</si>
  <si>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</si>
  <si>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</si>
  <si>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</si>
  <si>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</si>
  <si>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</si>
  <si>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</si>
  <si>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</si>
  <si>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</si>
  <si>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</si>
  <si>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</si>
  <si>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</si>
  <si>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</si>
  <si>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</si>
  <si>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</si>
  <si>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</si>
  <si>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</si>
  <si>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</si>
  <si>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</si>
  <si>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</si>
  <si>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</si>
  <si>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</si>
  <si>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</si>
  <si>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</si>
  <si>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</si>
  <si>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</si>
  <si>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</si>
  <si>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</si>
  <si>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</si>
  <si>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</si>
  <si>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</si>
  <si>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</si>
  <si>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</si>
  <si>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</si>
  <si>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</si>
  <si>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</si>
  <si>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</si>
  <si>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</si>
  <si>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</si>
  <si>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</si>
  <si>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</si>
  <si>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</si>
  <si>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</si>
  <si>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</si>
  <si>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</si>
  <si>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</si>
  <si>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</si>
  <si>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</si>
  <si>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</si>
  <si>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</si>
  <si>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</si>
  <si>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</si>
  <si>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</si>
  <si>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</si>
  <si>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</si>
  <si>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</si>
  <si>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</si>
  <si>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</si>
  <si>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</si>
  <si>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</si>
  <si>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</si>
  <si>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</si>
  <si>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</si>
  <si>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</si>
  <si>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</si>
  <si>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</si>
  <si>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</si>
  <si>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</si>
  <si>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</si>
  <si>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</si>
  <si>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</si>
  <si>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</si>
  <si>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</si>
  <si>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</si>
  <si>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</si>
  <si>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</si>
  <si>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</si>
  <si>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</si>
  <si>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</si>
  <si>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</si>
  <si>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</si>
  <si>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</si>
  <si>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</si>
  <si>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</si>
  <si>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</si>
  <si>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</si>
  <si>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</si>
  <si>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</si>
  <si>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</si>
  <si>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</si>
  <si>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</si>
  <si>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</si>
  <si>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</si>
  <si>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</si>
  <si>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</si>
  <si>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</si>
  <si>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</si>
  <si>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</si>
  <si>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</si>
  <si>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</si>
  <si>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</si>
  <si>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</si>
  <si>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</si>
  <si>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</si>
  <si>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</si>
  <si>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</si>
  <si>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</si>
  <si>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</si>
  <si>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</si>
  <si>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</si>
  <si>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</si>
  <si>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</si>
  <si>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</si>
  <si>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</si>
  <si>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</si>
  <si>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</si>
  <si>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</si>
  <si>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</si>
  <si>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</si>
  <si>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</si>
  <si>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</si>
  <si>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</si>
  <si>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</si>
  <si>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</si>
  <si>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</si>
  <si>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</si>
  <si>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</si>
  <si>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</si>
  <si>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</si>
  <si>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</si>
  <si>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</si>
  <si>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</si>
  <si>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</si>
  <si>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</si>
  <si>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</si>
  <si>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</si>
  <si>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</si>
  <si>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</si>
  <si>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</si>
  <si>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</si>
  <si>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</si>
  <si>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</si>
  <si>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</si>
  <si>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</si>
  <si>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</si>
  <si>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</si>
  <si>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</si>
  <si>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</si>
  <si>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</si>
  <si>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</si>
  <si>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</si>
  <si>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</si>
  <si>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</si>
  <si>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</si>
  <si>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</si>
  <si>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</si>
  <si>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</si>
  <si>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</si>
  <si>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</si>
  <si>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</si>
  <si>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</si>
  <si>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</si>
  <si>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</si>
  <si>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</si>
  <si>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</si>
  <si>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</si>
  <si>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</si>
  <si>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</si>
  <si>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</si>
  <si>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</si>
  <si>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</si>
  <si>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</si>
  <si>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</si>
  <si>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</si>
  <si>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</si>
  <si>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</si>
  <si>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</si>
  <si>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</si>
  <si>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</si>
  <si>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</si>
  <si>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</si>
  <si>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</si>
  <si>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</si>
  <si>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</si>
  <si>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</si>
  <si>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</si>
  <si>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</si>
  <si>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</si>
  <si>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</si>
  <si>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</si>
  <si>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</si>
  <si>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</si>
  <si>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</si>
  <si>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</si>
  <si>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</si>
  <si>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</si>
  <si>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</si>
  <si>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</si>
  <si>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</si>
  <si>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</si>
  <si>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</si>
  <si>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</si>
  <si>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</si>
  <si>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</si>
  <si>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</si>
  <si>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</si>
  <si>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</si>
  <si>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</si>
  <si>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</si>
  <si>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</si>
  <si>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</si>
  <si>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</si>
  <si>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</si>
  <si>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</si>
  <si>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</si>
  <si>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</si>
  <si>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</si>
  <si>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</si>
  <si>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</si>
  <si>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</si>
  <si>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</si>
  <si>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</si>
  <si>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</si>
  <si>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</si>
  <si>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</si>
  <si>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</si>
  <si>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</si>
  <si>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</si>
  <si>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</si>
  <si>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</si>
  <si>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</si>
  <si>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</si>
  <si>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</si>
  <si>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</si>
  <si>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</si>
  <si>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</si>
  <si>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</si>
  <si>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</si>
  <si>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</si>
  <si>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</si>
  <si>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</si>
  <si>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</si>
  <si>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</si>
  <si>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</si>
  <si>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</si>
  <si>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</si>
  <si>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</si>
  <si>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</si>
  <si>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</si>
  <si>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</si>
  <si>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</si>
  <si>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</si>
  <si>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</si>
  <si>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</si>
  <si>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</si>
  <si>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</si>
  <si>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</si>
  <si>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</si>
  <si>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</si>
  <si>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</si>
  <si>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</si>
  <si>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</si>
  <si>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</si>
  <si>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</si>
  <si>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</si>
  <si>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</si>
  <si>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</si>
  <si>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</si>
  <si>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</si>
  <si>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</si>
  <si>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</si>
  <si>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</si>
  <si>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</si>
  <si>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</si>
  <si>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</si>
  <si>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</si>
  <si>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</si>
  <si>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</si>
  <si>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</si>
  <si>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</si>
  <si>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</si>
  <si>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</si>
  <si>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</si>
  <si>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</si>
  <si>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</si>
  <si>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</si>
  <si>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</si>
  <si>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</si>
  <si>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</si>
  <si>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</si>
  <si>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</si>
  <si>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</si>
  <si>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</si>
  <si>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</si>
  <si>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</si>
  <si>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</si>
  <si>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</si>
  <si>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</si>
  <si>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</si>
  <si>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</si>
  <si>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</si>
  <si>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</si>
  <si>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</si>
  <si>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</si>
  <si>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</si>
  <si>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</si>
  <si>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</si>
  <si>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</si>
  <si>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</si>
  <si>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</si>
  <si>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</si>
  <si>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</si>
  <si>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</si>
  <si>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</si>
  <si>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</si>
  <si>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</si>
  <si>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</si>
  <si>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</si>
  <si>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</si>
  <si>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</si>
  <si>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</si>
  <si>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</si>
  <si>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</si>
  <si>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</si>
  <si>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</si>
  <si>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</si>
  <si>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</si>
  <si>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</si>
  <si>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</si>
  <si>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</si>
  <si>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</si>
  <si>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</si>
  <si>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</si>
  <si>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</si>
  <si>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</si>
  <si>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</si>
  <si>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</si>
  <si>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</si>
  <si>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</si>
  <si>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</si>
  <si>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</si>
  <si>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</si>
  <si>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</si>
  <si>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</si>
  <si>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</si>
  <si>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</si>
  <si>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</si>
  <si>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</si>
  <si>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</si>
  <si>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</si>
  <si>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</si>
  <si>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</si>
  <si>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</si>
  <si>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</si>
  <si>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</si>
  <si>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</si>
  <si>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</si>
  <si>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</si>
  <si>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</si>
  <si>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</si>
  <si>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</si>
  <si>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</si>
  <si>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</si>
  <si>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</si>
  <si>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</si>
  <si>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</si>
  <si>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</si>
  <si>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</si>
  <si>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</si>
  <si>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</si>
  <si>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</si>
  <si>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</si>
  <si>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</si>
  <si>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</si>
  <si>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</si>
  <si>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</si>
  <si>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</si>
  <si>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</si>
  <si>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</si>
  <si>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</si>
  <si>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</si>
  <si>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</si>
  <si>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</si>
  <si>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</si>
  <si>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</si>
  <si>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</si>
  <si>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</si>
  <si>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</si>
  <si>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</si>
  <si>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</si>
  <si>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</si>
  <si>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</si>
  <si>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</si>
  <si>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</si>
  <si>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</si>
  <si>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</si>
  <si>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</si>
  <si>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</si>
  <si>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</si>
  <si>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</si>
  <si>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</si>
  <si>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</si>
  <si>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</si>
  <si>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</si>
  <si>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</si>
  <si>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</si>
  <si>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</si>
  <si>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</si>
  <si>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</si>
  <si>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</si>
  <si>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</si>
  <si>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</si>
  <si>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</si>
  <si>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</si>
  <si>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</si>
  <si>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</si>
  <si>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</si>
  <si>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</si>
  <si>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</si>
  <si>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</si>
  <si>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</si>
  <si>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</si>
  <si>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</si>
  <si>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</si>
  <si>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</si>
  <si>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</si>
  <si>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</si>
  <si>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</si>
  <si>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</si>
  <si>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</si>
  <si>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</si>
  <si>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</si>
  <si>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</si>
  <si>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</si>
  <si>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</si>
  <si>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</si>
  <si>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</si>
  <si>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</si>
  <si>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</si>
  <si>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</si>
  <si>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</si>
  <si>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</si>
  <si>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</si>
  <si>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</si>
  <si>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</si>
  <si>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</si>
  <si>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</si>
  <si>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</si>
  <si>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</si>
  <si>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</si>
  <si>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</si>
  <si>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</si>
  <si>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</si>
  <si>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</si>
  <si>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</si>
  <si>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</si>
  <si>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</si>
  <si>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</si>
  <si>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</si>
  <si>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</si>
  <si>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</si>
  <si>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</si>
  <si>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</si>
  <si>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</si>
  <si>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</si>
  <si>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</si>
  <si>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</si>
  <si>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</si>
  <si>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</si>
  <si>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</si>
  <si>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</si>
  <si>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</si>
  <si>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</si>
  <si>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</si>
  <si>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</si>
  <si>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</si>
  <si>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</si>
  <si>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</si>
  <si>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</si>
  <si>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</si>
  <si>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</si>
  <si>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</si>
  <si>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</si>
  <si>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</si>
  <si>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</si>
  <si>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</si>
  <si>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</si>
  <si>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</si>
  <si>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</si>
  <si>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</si>
  <si>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</si>
  <si>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</si>
  <si>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</si>
  <si>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</si>
  <si>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</si>
  <si>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</si>
  <si>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</si>
  <si>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</si>
  <si>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</si>
  <si>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</si>
  <si>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</si>
  <si>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</si>
  <si>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</si>
  <si>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</si>
  <si>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</si>
  <si>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</si>
  <si>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</si>
  <si>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</si>
  <si>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</si>
  <si>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</si>
  <si>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</si>
  <si>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</si>
  <si>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</si>
  <si>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</si>
  <si>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</si>
  <si>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</si>
  <si>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</si>
  <si>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</si>
  <si>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</si>
  <si>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</si>
  <si>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</si>
  <si>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</si>
  <si>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</si>
  <si>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</si>
  <si>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</si>
  <si>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</si>
  <si>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</si>
  <si>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</si>
  <si>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</si>
  <si>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</si>
  <si>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</si>
  <si>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</si>
  <si>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</si>
  <si>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</si>
  <si>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</si>
  <si>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</si>
  <si>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</si>
  <si>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</si>
  <si>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</si>
  <si>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</si>
  <si>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</si>
  <si>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</si>
  <si>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</si>
  <si>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</si>
  <si>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</si>
  <si>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</si>
  <si>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</si>
  <si>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</si>
  <si>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</si>
  <si>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</si>
  <si>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</si>
  <si>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</si>
  <si>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</si>
  <si>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</si>
  <si>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</si>
  <si>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</si>
  <si>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</si>
  <si>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</si>
  <si>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</si>
  <si>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</si>
  <si>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</si>
  <si>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</si>
  <si>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</si>
  <si>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</si>
  <si>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</si>
  <si>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</si>
  <si>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</si>
  <si>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</si>
  <si>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</si>
  <si>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</si>
  <si>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</si>
  <si>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</si>
  <si>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</si>
  <si>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</si>
  <si>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</si>
  <si>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</si>
  <si>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</si>
  <si>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</si>
  <si>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</si>
  <si>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</si>
  <si>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</si>
  <si>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</si>
  <si>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</si>
  <si>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</si>
  <si>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</si>
  <si>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</si>
  <si>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</si>
  <si>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</si>
  <si>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</si>
  <si>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</si>
  <si>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</si>
  <si>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</si>
  <si>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</si>
  <si>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</si>
  <si>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</si>
  <si>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</si>
  <si>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</si>
  <si>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</si>
  <si>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</si>
  <si>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</si>
  <si>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</si>
  <si>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</si>
  <si>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</si>
  <si>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</si>
  <si>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</si>
  <si>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</si>
  <si>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</si>
  <si>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</si>
  <si>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</si>
  <si>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</si>
  <si>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</si>
  <si>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</si>
  <si>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</si>
  <si>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</si>
  <si>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</si>
  <si>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</si>
  <si>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</si>
  <si>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</si>
  <si>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</si>
  <si>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</si>
  <si>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</si>
  <si>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</si>
  <si>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</si>
  <si>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</si>
  <si>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</si>
  <si>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</si>
  <si>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</si>
  <si>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</si>
  <si>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</si>
  <si>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</si>
  <si>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</si>
  <si>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</si>
  <si>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</si>
  <si>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</si>
  <si>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</si>
  <si>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</si>
  <si>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</si>
  <si>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</si>
  <si>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</si>
  <si>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</si>
  <si>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</si>
  <si>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</si>
  <si>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</si>
  <si>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</si>
  <si>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</si>
  <si>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</si>
  <si>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</si>
  <si>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</si>
  <si>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</si>
  <si>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</si>
  <si>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</si>
  <si>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</si>
  <si>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</si>
  <si>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</si>
  <si>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</si>
  <si>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</si>
  <si>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</si>
  <si>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</si>
  <si>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</si>
  <si>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</si>
  <si>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</si>
  <si>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</si>
  <si>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</si>
  <si>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</si>
  <si>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</si>
  <si>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</si>
  <si>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</si>
  <si>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</si>
  <si>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</si>
  <si>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</si>
  <si>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</si>
  <si>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</si>
  <si>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</si>
  <si>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</si>
  <si>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</si>
  <si>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</si>
  <si>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</si>
  <si>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</si>
  <si>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</si>
  <si>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</si>
  <si>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</si>
  <si>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</si>
  <si>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</si>
  <si>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</si>
  <si>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</si>
  <si>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</si>
  <si>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</si>
  <si>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</si>
  <si>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</si>
  <si>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</si>
  <si>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</si>
  <si>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</si>
  <si>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</si>
  <si>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</si>
  <si>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</si>
  <si>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</si>
  <si>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</si>
  <si>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</si>
  <si>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</si>
  <si>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</si>
  <si>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</si>
  <si>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</si>
  <si>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</si>
  <si>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</si>
  <si>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</si>
  <si>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</si>
  <si>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</si>
  <si>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</si>
  <si>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</si>
  <si>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</si>
  <si>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</si>
  <si>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</si>
  <si>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</si>
  <si>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</si>
  <si>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</si>
  <si>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</si>
  <si>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</si>
  <si>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</si>
  <si>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</si>
  <si>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</si>
  <si>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</si>
  <si>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</si>
  <si>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</si>
  <si>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</si>
  <si>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</si>
  <si>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</si>
  <si>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</si>
  <si>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</si>
  <si>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</si>
  <si>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</si>
  <si>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</si>
  <si>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</si>
  <si>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</si>
  <si>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</si>
  <si>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</si>
  <si>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</si>
  <si>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</si>
  <si>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</si>
  <si>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</si>
  <si>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</si>
  <si>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</si>
  <si>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</si>
  <si>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</si>
  <si>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</si>
  <si>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</si>
  <si>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</si>
  <si>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</si>
  <si>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</si>
  <si>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</si>
  <si>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</si>
  <si>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</si>
  <si>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</si>
  <si>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</si>
  <si>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</si>
  <si>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</si>
  <si>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</si>
  <si>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</si>
  <si>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</si>
  <si>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</si>
  <si>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</si>
  <si>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</si>
  <si>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</si>
  <si>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</si>
  <si>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</si>
  <si>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</si>
  <si>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</si>
  <si>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</si>
  <si>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</si>
  <si>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</si>
  <si>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</si>
  <si>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</si>
  <si>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</si>
  <si>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</si>
  <si>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</si>
  <si>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</si>
  <si>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</si>
  <si>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</si>
  <si>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</si>
  <si>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</si>
  <si>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</si>
  <si>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</si>
  <si>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</si>
  <si>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</si>
  <si>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</si>
  <si>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</si>
  <si>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</si>
  <si>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</si>
  <si>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</si>
  <si>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</si>
  <si>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</si>
  <si>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</si>
  <si>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</si>
  <si>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</si>
  <si>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</si>
  <si>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</si>
  <si>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</si>
  <si>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</si>
  <si>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</si>
  <si>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</si>
  <si>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</si>
  <si>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</si>
  <si>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</si>
  <si>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</si>
  <si>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</si>
  <si>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</si>
  <si>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</si>
  <si>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</si>
  <si>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</si>
  <si>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</si>
  <si>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</si>
  <si>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</si>
  <si>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</si>
  <si>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</si>
  <si>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</si>
  <si>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</si>
  <si>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</si>
  <si>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</si>
  <si>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</si>
  <si>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</si>
  <si>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</si>
  <si>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</si>
  <si>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</si>
  <si>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</si>
  <si>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</si>
  <si>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</si>
  <si>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</si>
  <si>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</si>
  <si>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</si>
  <si>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</si>
  <si>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</si>
  <si>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</si>
  <si>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</si>
  <si>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</si>
  <si>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</si>
  <si>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</si>
  <si>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</si>
  <si>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</si>
  <si>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</si>
  <si>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</si>
  <si>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</si>
  <si>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</si>
  <si>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</si>
  <si>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</si>
  <si>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</si>
  <si>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</si>
  <si>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</si>
  <si>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</si>
  <si>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</si>
  <si>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</si>
  <si>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</si>
  <si>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</si>
  <si>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</si>
  <si>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</si>
  <si>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</si>
  <si>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</si>
  <si>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</si>
  <si>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</si>
  <si>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</si>
  <si>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</si>
  <si>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</si>
  <si>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</si>
  <si>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</si>
  <si>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</si>
  <si>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</si>
  <si>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</si>
  <si>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</si>
  <si>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</si>
  <si>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</si>
  <si>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</si>
  <si>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</si>
  <si>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</si>
  <si>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</si>
  <si>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</si>
  <si>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</si>
  <si>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</si>
  <si>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</si>
  <si>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</si>
  <si>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</si>
  <si>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</si>
  <si>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</si>
  <si>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</si>
  <si>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</si>
  <si>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</si>
  <si>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</si>
  <si>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</si>
  <si>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</si>
  <si>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</si>
  <si>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</si>
  <si>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</si>
  <si>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</si>
  <si>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</si>
  <si>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</si>
  <si>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</si>
  <si>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</si>
  <si>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</si>
  <si>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</si>
  <si>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</si>
  <si>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</si>
  <si>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</si>
  <si>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</si>
  <si>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</si>
  <si>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</si>
  <si>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</si>
  <si>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</si>
  <si>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</si>
  <si>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</si>
  <si>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</si>
  <si>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</si>
  <si>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</si>
  <si>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</si>
  <si>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</si>
  <si>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</si>
  <si>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</si>
  <si>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</si>
  <si>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</si>
  <si>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</si>
  <si>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</si>
  <si>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</si>
  <si>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</si>
  <si>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</si>
  <si>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</si>
  <si>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</si>
  <si>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</si>
  <si>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</si>
  <si>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</si>
  <si>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</si>
  <si>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</si>
  <si>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</si>
  <si>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</si>
  <si>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</si>
  <si>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</si>
  <si>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</si>
  <si>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</si>
  <si>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</si>
  <si>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</si>
  <si>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</si>
  <si>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</si>
  <si>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</si>
  <si>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</si>
  <si>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</si>
  <si>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</si>
  <si>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</si>
  <si>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</si>
  <si>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</si>
  <si>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</si>
  <si>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</si>
  <si>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</si>
  <si>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</si>
  <si>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</si>
  <si>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</si>
  <si>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</si>
  <si>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</si>
  <si>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</si>
  <si>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</si>
  <si>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</si>
  <si>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</si>
  <si>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</si>
  <si>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</si>
  <si>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</si>
  <si>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</si>
  <si>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</si>
  <si>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</si>
  <si>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</si>
  <si>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</si>
  <si>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</si>
  <si>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</si>
  <si>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</si>
  <si>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</si>
  <si>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</si>
  <si>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</si>
  <si>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</si>
  <si>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</si>
  <si>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</si>
  <si>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</si>
  <si>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</si>
  <si>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</si>
  <si>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</si>
  <si>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</si>
  <si>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</si>
  <si>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</si>
  <si>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</si>
  <si>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</si>
  <si>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</si>
  <si>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</si>
  <si>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</si>
  <si>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</si>
  <si>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</si>
  <si>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</si>
  <si>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</si>
  <si>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</si>
  <si>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</si>
  <si>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</si>
  <si>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</si>
  <si>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</si>
  <si>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</si>
  <si>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</si>
  <si>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</si>
  <si>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</si>
  <si>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</si>
  <si>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</si>
  <si>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</si>
  <si>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</si>
  <si>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</si>
  <si>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</si>
  <si>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</si>
  <si>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</si>
  <si>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</si>
  <si>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</si>
  <si>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</si>
  <si>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</si>
  <si>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</si>
  <si>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</si>
  <si>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</si>
  <si>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</si>
  <si>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</si>
  <si>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</si>
  <si>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</si>
  <si>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</si>
  <si>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</si>
  <si>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</si>
  <si>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</si>
  <si>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</si>
  <si>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</si>
  <si>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</si>
  <si>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</si>
  <si>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</si>
  <si>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</si>
  <si>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</si>
  <si>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</si>
  <si>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</si>
  <si>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</si>
  <si>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</si>
  <si>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</si>
  <si>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</si>
  <si>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</si>
  <si>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</si>
  <si>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</si>
  <si>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</si>
  <si>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</si>
  <si>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</si>
  <si>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</si>
  <si>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</si>
  <si>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</si>
  <si>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</si>
  <si>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</si>
  <si>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</si>
  <si>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</si>
  <si>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</si>
  <si>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</si>
  <si>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</si>
  <si>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</si>
  <si>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</si>
  <si>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</si>
  <si>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</si>
  <si>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</si>
  <si>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</si>
  <si>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</si>
  <si>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</si>
  <si>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</si>
  <si>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</si>
  <si>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</si>
  <si>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</si>
  <si>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</si>
  <si>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</si>
  <si>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</si>
  <si>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</si>
  <si>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</si>
  <si>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</si>
  <si>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</si>
  <si>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</si>
  <si>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</si>
  <si>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</si>
  <si>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</si>
  <si>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</si>
  <si>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</si>
  <si>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</si>
  <si>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</si>
  <si>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</si>
  <si>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</si>
  <si>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</si>
  <si>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</si>
  <si>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</si>
  <si>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</si>
  <si>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</si>
  <si>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</si>
  <si>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</si>
  <si>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</si>
  <si>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</si>
  <si>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</si>
  <si>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</si>
  <si>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</si>
  <si>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</si>
  <si>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</si>
  <si>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</si>
  <si>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</si>
  <si>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</si>
  <si>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</si>
  <si>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</si>
  <si>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</si>
  <si>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</si>
  <si>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</si>
  <si>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</si>
  <si>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</si>
  <si>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</si>
  <si>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</si>
  <si>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</si>
  <si>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</si>
  <si>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</si>
  <si>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</si>
  <si>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</si>
  <si>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</si>
  <si>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</si>
  <si>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</si>
  <si>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</si>
  <si>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</si>
  <si>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</si>
  <si>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</si>
  <si>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</si>
  <si>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</si>
  <si>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</si>
  <si>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</si>
  <si>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</si>
  <si>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</si>
  <si>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</si>
  <si>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</si>
  <si>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</si>
  <si>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</si>
  <si>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</si>
  <si>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</si>
  <si>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</si>
  <si>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</si>
  <si>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</si>
  <si>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</si>
  <si>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</si>
  <si>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</si>
  <si>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</si>
  <si>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</si>
  <si>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</si>
  <si>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</si>
  <si>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</si>
  <si>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</si>
  <si>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</si>
  <si>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</si>
  <si>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</si>
  <si>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</si>
  <si>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</si>
  <si>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</si>
  <si>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</si>
  <si>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</si>
  <si>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</si>
  <si>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</si>
  <si>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</si>
  <si>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</si>
  <si>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</si>
  <si>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</si>
  <si>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</si>
  <si>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</si>
  <si>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</si>
  <si>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</si>
  <si>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</si>
  <si>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</si>
  <si>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</si>
  <si>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</si>
  <si>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</si>
  <si>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</si>
  <si>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</si>
  <si>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</si>
  <si>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</si>
  <si>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</si>
  <si>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</si>
  <si>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</si>
  <si>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</si>
  <si>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</si>
  <si>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</si>
  <si>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</si>
  <si>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</si>
  <si>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</si>
  <si>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</si>
  <si>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</si>
  <si>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</si>
  <si>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</si>
  <si>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</si>
  <si>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</si>
  <si>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</si>
  <si>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</si>
  <si>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</si>
  <si>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</si>
  <si>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</si>
  <si>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</si>
  <si>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</si>
  <si>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</si>
  <si>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</si>
  <si>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</si>
  <si>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</si>
  <si>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</si>
  <si>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</si>
  <si>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</si>
  <si>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</si>
  <si>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</si>
  <si>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</si>
  <si>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</si>
  <si>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</si>
  <si>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</si>
  <si>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</si>
  <si>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</si>
  <si>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</si>
  <si>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</si>
  <si>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</si>
  <si>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</si>
  <si>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</si>
  <si>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</si>
  <si>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</si>
  <si>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</si>
  <si>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</si>
  <si>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</si>
  <si>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</si>
  <si>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</si>
  <si>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</si>
  <si>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</si>
  <si>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</si>
  <si>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</si>
  <si>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</si>
  <si>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</si>
  <si>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</si>
  <si>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</si>
  <si>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</si>
  <si>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</si>
  <si>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</si>
  <si>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</si>
  <si>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</si>
  <si>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</si>
  <si>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</si>
  <si>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</si>
  <si>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</si>
  <si>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</si>
  <si>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</si>
  <si>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</si>
  <si>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</si>
  <si>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</si>
  <si>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</si>
  <si>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</si>
  <si>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</si>
  <si>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</si>
  <si>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</si>
  <si>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</si>
  <si>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</si>
  <si>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</si>
  <si>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</si>
  <si>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</si>
  <si>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</si>
  <si>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</si>
  <si>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</si>
  <si>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</si>
  <si>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</si>
  <si>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</si>
  <si>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</si>
  <si>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</si>
  <si>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</si>
  <si>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</si>
  <si>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</si>
  <si>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</si>
  <si>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</si>
  <si>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</si>
  <si>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</si>
  <si>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</si>
  <si>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</si>
  <si>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</si>
  <si>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</si>
  <si>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</si>
  <si>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</si>
  <si>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</si>
  <si>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</si>
  <si>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</si>
  <si>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</si>
  <si>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</si>
  <si>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</si>
  <si>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</si>
  <si>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</si>
  <si>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</si>
  <si>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</si>
  <si>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</si>
  <si>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</si>
  <si>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</si>
  <si>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</si>
  <si>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</si>
  <si>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</si>
  <si>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</si>
  <si>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</si>
  <si>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</si>
  <si>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</si>
  <si>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</si>
  <si>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</si>
  <si>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</si>
  <si>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</si>
  <si>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</si>
  <si>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</si>
  <si>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</si>
  <si>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</si>
  <si>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</si>
  <si>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</si>
  <si>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</si>
  <si>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</si>
  <si>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</si>
  <si>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</si>
  <si>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</si>
  <si>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</si>
  <si>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</si>
  <si>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</si>
  <si>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</si>
  <si>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</si>
  <si>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</si>
  <si>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</si>
  <si>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</si>
  <si>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</si>
  <si>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</si>
  <si>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</si>
  <si>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</si>
  <si>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</si>
  <si>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</si>
  <si>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</si>
  <si>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</si>
  <si>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</si>
  <si>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</si>
  <si>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</si>
  <si>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</si>
  <si>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</si>
  <si>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</si>
  <si>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</si>
  <si>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</si>
  <si>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</si>
  <si>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</si>
  <si>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</si>
  <si>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</si>
  <si>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</si>
  <si>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</si>
  <si>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</si>
  <si>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</si>
  <si>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</si>
  <si>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</si>
  <si>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</si>
  <si>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</si>
  <si>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</si>
  <si>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</si>
  <si>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</si>
  <si>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</si>
  <si>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</si>
  <si>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</si>
  <si>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</si>
  <si>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</si>
  <si>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</si>
  <si>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</si>
  <si>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</si>
  <si>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</si>
  <si>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</si>
  <si>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</si>
  <si>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</si>
  <si>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</si>
  <si>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</si>
  <si>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</si>
  <si>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</si>
  <si>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</si>
  <si>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</si>
  <si>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</si>
  <si>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</si>
  <si>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</si>
  <si>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</si>
  <si>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</si>
  <si>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</si>
  <si>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</si>
  <si>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</si>
  <si>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</si>
  <si>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</si>
  <si>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</si>
  <si>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</si>
  <si>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</si>
  <si>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</si>
  <si>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</si>
  <si>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</si>
  <si>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</si>
  <si>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</si>
  <si>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</si>
  <si>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</si>
  <si>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</si>
  <si>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</si>
  <si>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</si>
  <si>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</si>
  <si>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</si>
  <si>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</si>
  <si>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</si>
  <si>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</si>
  <si>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</si>
  <si>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</si>
  <si>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</si>
  <si>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</si>
  <si>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</si>
  <si>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</si>
  <si>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</si>
  <si>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</si>
  <si>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</si>
  <si>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</si>
  <si>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</si>
  <si>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</si>
  <si>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</si>
  <si>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</si>
  <si>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</si>
  <si>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</si>
  <si>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</si>
  <si>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</si>
  <si>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</si>
  <si>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</si>
  <si>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</si>
  <si>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</si>
  <si>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</si>
  <si>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</si>
  <si>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</si>
  <si>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</si>
  <si>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</si>
  <si>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</si>
  <si>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</si>
  <si>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</si>
  <si>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</si>
  <si>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</si>
  <si>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</si>
  <si>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</si>
  <si>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</si>
  <si>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</si>
  <si>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</si>
  <si>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</si>
  <si>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</si>
  <si>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</si>
  <si>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</si>
  <si>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</si>
  <si>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</si>
  <si>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</si>
  <si>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</si>
  <si>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</si>
  <si>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</si>
  <si>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</si>
  <si>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</si>
  <si>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</si>
  <si>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</si>
  <si>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</si>
  <si>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</si>
  <si>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</si>
  <si>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</si>
  <si>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</si>
  <si>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</si>
  <si>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</si>
  <si>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</si>
  <si>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</si>
  <si>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</si>
  <si>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</si>
  <si>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</si>
  <si>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</si>
  <si>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</si>
  <si>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</si>
  <si>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</si>
  <si>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</si>
  <si>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</si>
  <si>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</si>
  <si>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</si>
  <si>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</si>
  <si>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</si>
  <si>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</si>
  <si>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</si>
  <si>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</si>
  <si>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</si>
  <si>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</si>
  <si>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</si>
  <si>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</si>
  <si>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</si>
  <si>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</si>
  <si>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</si>
  <si>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</si>
  <si>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</si>
  <si>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</si>
  <si>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</si>
  <si>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</si>
  <si>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</si>
  <si>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</si>
  <si>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</si>
  <si>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</si>
  <si>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</si>
  <si>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</si>
  <si>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</si>
  <si>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</si>
  <si>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</si>
  <si>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</si>
  <si>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</si>
  <si>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</si>
  <si>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</si>
  <si>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</si>
  <si>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</si>
  <si>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</si>
  <si>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</si>
  <si>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</si>
  <si>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</si>
  <si>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</si>
  <si>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</si>
  <si>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</si>
  <si>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</si>
  <si>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</si>
  <si>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</si>
  <si>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</si>
  <si>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</si>
  <si>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</si>
  <si>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</si>
  <si>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</si>
  <si>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</si>
  <si>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</si>
  <si>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</si>
  <si>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</si>
  <si>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</si>
  <si>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</si>
  <si>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</si>
  <si>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</si>
  <si>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</si>
  <si>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</si>
  <si>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</si>
  <si>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</si>
  <si>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</si>
  <si>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</si>
  <si>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</si>
  <si>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</si>
  <si>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</si>
  <si>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</si>
  <si>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</si>
  <si>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</si>
  <si>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</si>
  <si>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</si>
  <si>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</si>
  <si>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</si>
  <si>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</si>
  <si>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</si>
  <si>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</si>
  <si>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</si>
  <si>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</si>
  <si>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</si>
  <si>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</si>
  <si>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</si>
  <si>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</si>
  <si>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</si>
  <si>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</si>
  <si>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</si>
  <si>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</si>
  <si>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</si>
  <si>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</si>
  <si>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</si>
  <si>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</si>
  <si>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</si>
  <si>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</si>
  <si>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</si>
  <si>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</si>
  <si>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</si>
  <si>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</si>
  <si>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</si>
  <si>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</si>
  <si>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</si>
  <si>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</si>
  <si>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</si>
  <si>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</si>
  <si>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</si>
  <si>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</si>
  <si>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</si>
  <si>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</si>
  <si>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</si>
  <si>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</si>
  <si>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</si>
  <si>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</si>
  <si>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</si>
  <si>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</si>
  <si>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</si>
  <si>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</si>
  <si>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</si>
  <si>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</si>
  <si>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</si>
  <si>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</si>
  <si>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</si>
  <si>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</si>
  <si>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</si>
  <si>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</si>
  <si>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</si>
  <si>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</si>
  <si>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</si>
  <si>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</si>
  <si>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</si>
  <si>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</si>
  <si>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</si>
  <si>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</si>
  <si>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</si>
  <si>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</si>
  <si>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</si>
  <si>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</si>
  <si>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</si>
  <si>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</si>
  <si>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</si>
  <si>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</si>
  <si>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</si>
  <si>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</si>
  <si>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</si>
  <si>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</si>
  <si>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</si>
  <si>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</si>
  <si>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</si>
  <si>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</si>
  <si>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</si>
  <si>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</si>
  <si>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</si>
  <si>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</si>
  <si>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</si>
  <si>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</si>
  <si>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</si>
  <si>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</si>
  <si>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</si>
  <si>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</si>
  <si>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</si>
  <si>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</si>
  <si>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</si>
  <si>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</si>
  <si>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</si>
  <si>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</si>
  <si>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</si>
  <si>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</si>
  <si>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</si>
  <si>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</si>
  <si>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</si>
  <si>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</si>
  <si>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</si>
  <si>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</si>
  <si>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</si>
  <si>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</si>
  <si>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</si>
  <si>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</si>
  <si>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</si>
  <si>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</si>
  <si>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</si>
  <si>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</si>
  <si>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</si>
  <si>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</si>
  <si>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</si>
  <si>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</si>
  <si>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</si>
  <si>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</si>
  <si>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</si>
  <si>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</si>
  <si>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</si>
  <si>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</si>
  <si>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</si>
  <si>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</si>
  <si>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</si>
  <si>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</si>
  <si>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</si>
  <si>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</si>
  <si>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</si>
  <si>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</si>
  <si>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</si>
  <si>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</si>
  <si>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</si>
  <si>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</si>
  <si>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</si>
  <si>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</si>
  <si>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</si>
  <si>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</si>
  <si>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</si>
  <si>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</si>
  <si>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</si>
  <si>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</si>
  <si>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</si>
  <si>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</si>
  <si>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</si>
  <si>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</si>
  <si>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</si>
  <si>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</si>
  <si>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</si>
  <si>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</si>
  <si>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</si>
  <si>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</si>
  <si>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</si>
  <si>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</si>
  <si>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</si>
  <si>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</si>
  <si>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</si>
  <si>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</si>
  <si>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</si>
  <si>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</si>
  <si>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</si>
  <si>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</si>
  <si>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</si>
  <si>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</si>
  <si>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</si>
  <si>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</si>
  <si>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</si>
  <si>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</si>
  <si>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</si>
  <si>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</si>
  <si>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</si>
  <si>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</si>
  <si>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</si>
  <si>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</si>
  <si>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</si>
  <si>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</si>
  <si>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</si>
  <si>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</si>
  <si>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</si>
  <si>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</si>
  <si>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</si>
  <si>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</si>
  <si>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</si>
  <si>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</si>
  <si>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</si>
  <si>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</si>
  <si>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</si>
  <si>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</si>
  <si>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</si>
  <si>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</si>
  <si>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</si>
  <si>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</si>
  <si>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</si>
  <si>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</si>
  <si>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</si>
  <si>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</si>
  <si>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</si>
  <si>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</si>
  <si>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</si>
  <si>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</si>
  <si>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</si>
  <si>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</si>
  <si>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</si>
  <si>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</si>
  <si>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</si>
  <si>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</si>
  <si>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</si>
  <si>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</si>
  <si>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</si>
  <si>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</si>
  <si>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</si>
  <si>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</si>
  <si>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</si>
  <si>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</si>
  <si>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</si>
  <si>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</si>
  <si>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</si>
  <si>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</si>
  <si>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</si>
  <si>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</si>
  <si>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</si>
  <si>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</si>
  <si>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</si>
  <si>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</si>
  <si>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</si>
  <si>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</si>
  <si>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</si>
  <si>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</si>
  <si>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</si>
  <si>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</si>
  <si>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</si>
  <si>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</si>
  <si>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</si>
  <si>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</si>
  <si>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</si>
  <si>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</si>
  <si>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</si>
  <si>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</si>
  <si>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</si>
  <si>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</si>
  <si>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</si>
  <si>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</si>
  <si>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</si>
  <si>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</si>
  <si>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</si>
  <si>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</si>
  <si>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</si>
  <si>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</si>
  <si>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</si>
  <si>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</si>
  <si>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</si>
  <si>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</si>
  <si>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</si>
  <si>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</si>
  <si>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</si>
  <si>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</si>
  <si>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</si>
  <si>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</si>
  <si>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</si>
  <si>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</si>
  <si>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</si>
  <si>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</si>
  <si>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</si>
  <si>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</si>
  <si>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</si>
  <si>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</si>
  <si>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</si>
  <si>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</si>
  <si>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</si>
  <si>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</si>
  <si>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</si>
  <si>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</si>
  <si>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</si>
  <si>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</si>
  <si>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</si>
  <si>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</si>
  <si>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</si>
  <si>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</si>
  <si>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</si>
  <si>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</si>
  <si>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</si>
  <si>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</si>
  <si>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</si>
  <si>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</si>
  <si>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</si>
  <si>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</si>
  <si>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</si>
  <si>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</si>
  <si>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</si>
  <si>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</si>
  <si>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</si>
  <si>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</si>
  <si>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</si>
  <si>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</si>
  <si>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</si>
  <si>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</si>
  <si>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</si>
  <si>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</si>
  <si>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</si>
  <si>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</si>
  <si>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</si>
  <si>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</si>
  <si>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</si>
  <si>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</si>
  <si>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</si>
  <si>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</si>
  <si>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</si>
  <si>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</si>
  <si>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</si>
  <si>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</si>
  <si>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</si>
  <si>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</si>
  <si>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</si>
  <si>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</si>
  <si>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</si>
  <si>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</si>
  <si>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</si>
  <si>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</si>
  <si>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</si>
  <si>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</si>
  <si>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</si>
  <si>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</si>
  <si>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</si>
  <si>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</si>
  <si>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</si>
  <si>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</si>
  <si>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</si>
  <si>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</si>
  <si>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</si>
  <si>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</si>
  <si>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</si>
  <si>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</si>
  <si>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</si>
  <si>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</si>
  <si>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</si>
  <si>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</si>
  <si>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</si>
  <si>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</si>
  <si>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</si>
  <si>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</si>
  <si>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</si>
  <si>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</si>
  <si>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</si>
  <si>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</si>
  <si>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</si>
  <si>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</si>
  <si>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</si>
  <si>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</si>
  <si>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</si>
  <si>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</si>
  <si>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</si>
  <si>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</si>
  <si>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</si>
  <si>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</si>
  <si>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</si>
  <si>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</si>
  <si>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</si>
  <si>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</si>
  <si>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</si>
  <si>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</si>
  <si>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</si>
  <si>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</si>
  <si>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</si>
  <si>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</si>
  <si>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</si>
  <si>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</si>
  <si>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</si>
  <si>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</si>
  <si>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</si>
  <si>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</si>
  <si>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</si>
  <si>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</si>
  <si>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</si>
  <si>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</si>
  <si>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</si>
  <si>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</si>
  <si>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</si>
  <si>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</si>
  <si>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</si>
  <si>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</si>
  <si>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</si>
  <si>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</si>
  <si>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</si>
  <si>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</si>
  <si>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</si>
  <si>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</si>
  <si>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</si>
  <si>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</si>
  <si>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</si>
  <si>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</si>
  <si>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</si>
  <si>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</si>
  <si>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</si>
  <si>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</si>
  <si>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</si>
  <si>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</si>
  <si>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</si>
  <si>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</si>
  <si>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</si>
  <si>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</si>
  <si>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</si>
  <si>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</si>
  <si>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</si>
  <si>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</si>
  <si>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</si>
  <si>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</si>
  <si>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</si>
  <si>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</si>
  <si>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</si>
  <si>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</si>
  <si>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</si>
  <si>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</si>
  <si>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</si>
  <si>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</si>
  <si>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</si>
  <si>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</si>
  <si>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</si>
  <si>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</si>
  <si>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</si>
  <si>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</si>
  <si>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</si>
  <si>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</si>
  <si>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</si>
  <si>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</si>
  <si>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</si>
  <si>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</si>
  <si>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</si>
  <si>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</si>
  <si>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</si>
  <si>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</si>
  <si>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</si>
  <si>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</si>
  <si>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</si>
  <si>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</si>
  <si>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</si>
  <si>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</si>
  <si>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</si>
  <si>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</si>
  <si>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</si>
  <si>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</si>
  <si>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</si>
  <si>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</si>
  <si>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</si>
  <si>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</si>
  <si>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</si>
  <si>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</si>
  <si>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</si>
  <si>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</si>
  <si>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</si>
  <si>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</si>
  <si>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</si>
  <si>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</si>
  <si>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</si>
  <si>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</si>
  <si>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</si>
  <si>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</si>
  <si>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</si>
  <si>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</si>
  <si>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</si>
  <si>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</si>
  <si>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</si>
  <si>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</si>
  <si>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</si>
  <si>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</si>
  <si>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</si>
  <si>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</si>
  <si>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</si>
  <si>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</si>
  <si>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</si>
  <si>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</si>
  <si>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</si>
  <si>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</si>
  <si>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</si>
  <si>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</si>
  <si>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</si>
  <si>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</si>
  <si>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</si>
  <si>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</si>
  <si>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</si>
  <si>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</si>
  <si>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</si>
  <si>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</si>
  <si>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</si>
  <si>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</si>
  <si>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</si>
  <si>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</si>
  <si>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</si>
  <si>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</si>
  <si>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</si>
  <si>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</si>
  <si>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</si>
  <si>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</si>
  <si>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</si>
  <si>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</si>
  <si>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</si>
  <si>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</si>
  <si>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</si>
  <si>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</si>
  <si>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</si>
  <si>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</si>
  <si>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</si>
  <si>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</si>
  <si>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</si>
  <si>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</si>
  <si>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</si>
  <si>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</si>
  <si>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</si>
  <si>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</si>
  <si>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</si>
  <si>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</si>
  <si>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</si>
  <si>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</si>
  <si>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</si>
  <si>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</si>
  <si>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</si>
  <si>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</si>
  <si>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</si>
  <si>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</si>
  <si>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</si>
  <si>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</si>
  <si>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</si>
  <si>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</si>
  <si>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</si>
  <si>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</si>
  <si>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</si>
  <si>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</si>
  <si>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</si>
  <si>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</si>
  <si>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</si>
  <si>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</si>
  <si>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</si>
  <si>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</si>
  <si>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</si>
  <si>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</si>
  <si>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</si>
  <si>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</si>
  <si>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</si>
  <si>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</si>
  <si>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</si>
  <si>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</si>
  <si>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</si>
  <si>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</si>
  <si>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</si>
  <si>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</si>
  <si>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</si>
  <si>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</si>
  <si>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</si>
  <si>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</si>
  <si>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</si>
  <si>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</si>
  <si>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</si>
  <si>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</si>
  <si>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</si>
  <si>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</si>
  <si>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</si>
  <si>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</si>
  <si>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</si>
  <si>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</si>
  <si>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</si>
  <si>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</si>
  <si>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</si>
  <si>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</si>
  <si>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</si>
  <si>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</si>
  <si>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</si>
  <si>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</si>
  <si>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</si>
  <si>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</si>
  <si>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</si>
  <si>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</si>
  <si>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</si>
  <si>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</si>
  <si>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</si>
  <si>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</si>
  <si>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</si>
  <si>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</si>
  <si>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</si>
  <si>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</si>
  <si>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</si>
  <si>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</si>
  <si>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</si>
  <si>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</si>
  <si>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</si>
  <si>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</si>
  <si>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</si>
  <si>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</si>
  <si>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</si>
  <si>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</si>
  <si>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</si>
  <si>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</si>
  <si>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</si>
  <si>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</si>
  <si>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</si>
  <si>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</si>
  <si>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</si>
  <si>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</si>
  <si>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</si>
  <si>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</si>
  <si>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</si>
  <si>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</si>
  <si>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</si>
  <si>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</si>
  <si>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</si>
  <si>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</si>
  <si>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</si>
  <si>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</si>
  <si>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</si>
  <si>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</si>
  <si>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</si>
  <si>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</si>
  <si>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</si>
  <si>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</si>
  <si>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</si>
  <si>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</si>
  <si>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</si>
  <si>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</si>
  <si>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</si>
  <si>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</si>
  <si>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</si>
  <si>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</si>
  <si>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</si>
  <si>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</si>
  <si>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</si>
  <si>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</si>
  <si>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</si>
  <si>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</si>
  <si>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</si>
  <si>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</si>
  <si>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</si>
  <si>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</si>
  <si>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</si>
  <si>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</si>
  <si>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</si>
  <si>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</si>
  <si>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</si>
  <si>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</si>
  <si>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</si>
  <si>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</si>
  <si>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</si>
  <si>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</si>
  <si>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</si>
  <si>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</si>
  <si>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</si>
  <si>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</si>
  <si>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</si>
  <si>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</si>
  <si>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</si>
  <si>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</si>
  <si>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</si>
  <si>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</si>
  <si>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</si>
  <si>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</si>
  <si>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</si>
  <si>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</si>
  <si>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</si>
  <si>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</si>
  <si>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</si>
  <si>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</si>
  <si>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</si>
  <si>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</si>
  <si>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</si>
  <si>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</si>
  <si>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</si>
  <si>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</si>
  <si>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</si>
  <si>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</si>
  <si>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</si>
  <si>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</si>
  <si>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</si>
  <si>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</si>
  <si>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</si>
  <si>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</si>
  <si>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</si>
  <si>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</si>
  <si>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</si>
  <si>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</si>
  <si>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</si>
  <si>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</si>
  <si>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</si>
  <si>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</si>
  <si>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</si>
  <si>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</si>
  <si>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</si>
  <si>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</si>
  <si>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</si>
  <si>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</si>
  <si>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</si>
  <si>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</si>
  <si>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</si>
  <si>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</si>
  <si>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</si>
  <si>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</si>
  <si>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</si>
  <si>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</si>
  <si>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</si>
  <si>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</si>
  <si>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</si>
  <si>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</si>
  <si>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</si>
  <si>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</si>
  <si>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</si>
  <si>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</si>
  <si>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</si>
  <si>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</si>
  <si>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</si>
  <si>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</si>
  <si>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</si>
  <si>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</si>
  <si>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</si>
  <si>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</si>
  <si>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</si>
  <si>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</si>
  <si>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</si>
  <si>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</si>
  <si>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</si>
  <si>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</si>
  <si>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</si>
  <si>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</si>
  <si>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</si>
  <si>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</si>
  <si>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</si>
  <si>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</si>
  <si>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</si>
  <si>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</si>
  <si>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</si>
  <si>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</si>
  <si>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</si>
  <si>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</si>
  <si>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</si>
  <si>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</si>
  <si>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</si>
  <si>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</si>
  <si>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</si>
  <si>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</si>
  <si>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</si>
  <si>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</si>
  <si>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</si>
  <si>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</si>
  <si>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</si>
  <si>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</si>
  <si>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</si>
  <si>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</si>
  <si>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</si>
  <si>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</si>
  <si>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</si>
  <si>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</si>
  <si>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</si>
  <si>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</si>
  <si>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</si>
  <si>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</si>
  <si>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</si>
  <si>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</si>
  <si>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</si>
  <si>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</si>
  <si>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</si>
  <si>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</si>
  <si>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</si>
  <si>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</si>
  <si>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</si>
  <si>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</si>
  <si>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</si>
  <si>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</si>
  <si>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</si>
  <si>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</si>
  <si>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</si>
  <si>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</si>
  <si>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</si>
  <si>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</si>
  <si>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</si>
  <si>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</si>
  <si>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</si>
  <si>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</si>
  <si>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</si>
  <si>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</si>
  <si>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</si>
  <si>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</si>
  <si>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</si>
  <si>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</si>
  <si>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</si>
  <si>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</si>
  <si>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</si>
  <si>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</si>
  <si>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</si>
  <si>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</si>
  <si>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</si>
  <si>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</si>
  <si>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</si>
  <si>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</si>
  <si>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</si>
  <si>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</si>
  <si>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</si>
  <si>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</si>
  <si>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</si>
  <si>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</si>
  <si>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</si>
  <si>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</si>
  <si>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</si>
  <si>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</si>
  <si>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</si>
  <si>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</si>
  <si>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</si>
  <si>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</si>
  <si>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</si>
  <si>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</si>
  <si>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</si>
  <si>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</si>
  <si>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</si>
  <si>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</si>
  <si>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</si>
  <si>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</si>
  <si>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</si>
  <si>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</si>
  <si>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</si>
  <si>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</si>
  <si>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</si>
  <si>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</si>
  <si>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</si>
  <si>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</si>
  <si>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</si>
  <si>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</si>
  <si>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</si>
  <si>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</si>
  <si>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</si>
  <si>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</si>
  <si>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</si>
  <si>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</si>
  <si>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</si>
  <si>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</si>
  <si>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</si>
  <si>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</si>
  <si>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</si>
  <si>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</si>
  <si>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</si>
  <si>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</si>
  <si>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</si>
  <si>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</si>
  <si>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</si>
  <si>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</si>
  <si>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</si>
  <si>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</si>
  <si>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</si>
  <si>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</si>
  <si>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</si>
  <si>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</si>
  <si>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</si>
  <si>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</si>
  <si>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</si>
  <si>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</si>
  <si>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</si>
  <si>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</si>
  <si>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</si>
  <si>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</si>
  <si>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</si>
  <si>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</si>
  <si>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</si>
  <si>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</si>
  <si>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</si>
  <si>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</si>
  <si>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</si>
  <si>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</si>
  <si>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</si>
  <si>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</si>
  <si>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</si>
  <si>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</si>
  <si>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</si>
  <si>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</si>
  <si>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</si>
  <si>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</si>
  <si>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</si>
  <si>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</si>
  <si>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</si>
  <si>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</si>
  <si>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</si>
  <si>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</si>
  <si>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</si>
  <si>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</si>
  <si>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</si>
  <si>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</si>
  <si>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</si>
  <si>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</si>
  <si>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</si>
  <si>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</si>
  <si>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</si>
  <si>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</si>
  <si>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</si>
  <si>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</si>
  <si>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</si>
  <si>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</si>
  <si>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</si>
  <si>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</si>
  <si>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</si>
  <si>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</si>
  <si>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</si>
  <si>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</si>
  <si>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</si>
  <si>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</si>
  <si>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</si>
  <si>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</si>
  <si>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</si>
  <si>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</si>
  <si>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</si>
  <si>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</si>
  <si>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</si>
  <si>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</si>
  <si>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</si>
  <si>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</si>
  <si>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</si>
  <si>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</si>
  <si>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</si>
  <si>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</si>
  <si>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</si>
  <si>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</si>
  <si>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</si>
  <si>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</si>
  <si>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</si>
  <si>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</si>
  <si>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</si>
  <si>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</si>
  <si>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</si>
  <si>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</si>
  <si>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</si>
  <si>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</si>
  <si>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</si>
  <si>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</si>
  <si>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</si>
  <si>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</si>
  <si>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</si>
  <si>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</si>
  <si>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</si>
  <si>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</si>
  <si>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</si>
  <si>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</si>
  <si>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</si>
  <si>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</si>
  <si>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</si>
  <si>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</si>
  <si>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</si>
  <si>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</si>
  <si>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</si>
  <si>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</si>
  <si>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</si>
  <si>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</si>
  <si>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</si>
  <si>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</si>
  <si>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</si>
  <si>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</si>
  <si>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</si>
  <si>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</si>
  <si>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</si>
  <si>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</si>
  <si>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</si>
  <si>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</si>
  <si>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</si>
  <si>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</si>
  <si>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</si>
  <si>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</si>
  <si>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</si>
  <si>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</si>
  <si>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</si>
  <si>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</si>
  <si>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</si>
  <si>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</si>
  <si>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</si>
  <si>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</si>
  <si>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</si>
  <si>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</si>
  <si>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</si>
  <si>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</si>
  <si>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</si>
  <si>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</si>
  <si>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</si>
  <si>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</si>
  <si>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</si>
  <si>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</si>
  <si>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</si>
  <si>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</si>
  <si>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</si>
  <si>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</si>
  <si>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</si>
  <si>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</si>
  <si>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</si>
  <si>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</si>
  <si>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</si>
  <si>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</si>
  <si>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</si>
  <si>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</si>
  <si>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</si>
  <si>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</si>
  <si>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</si>
  <si>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</si>
  <si>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</si>
  <si>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</si>
  <si>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</si>
  <si>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</si>
  <si>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</si>
  <si>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</si>
  <si>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</si>
  <si>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</si>
  <si>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</si>
  <si>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</si>
  <si>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</si>
  <si>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</si>
  <si>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</si>
  <si>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</si>
  <si>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</si>
  <si>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</si>
  <si>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</si>
  <si>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</si>
  <si>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</si>
  <si>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</si>
  <si>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</si>
  <si>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</si>
  <si>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</si>
  <si>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</si>
  <si>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</si>
  <si>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</si>
  <si>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</si>
  <si>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</si>
  <si>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</si>
  <si>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</si>
  <si>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</si>
  <si>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</si>
  <si>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</si>
  <si>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</si>
  <si>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</si>
  <si>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</si>
  <si>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</si>
  <si>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</si>
  <si>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</si>
  <si>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</si>
  <si>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</si>
  <si>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</si>
  <si>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</si>
  <si>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</si>
  <si>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</si>
  <si>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</si>
  <si>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</si>
  <si>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</si>
  <si>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</si>
  <si>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</si>
  <si>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</si>
  <si>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</si>
  <si>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</si>
  <si>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</si>
  <si>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</si>
  <si>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</si>
  <si>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</si>
  <si>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</si>
  <si>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</si>
  <si>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</si>
  <si>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</si>
  <si>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</si>
  <si>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</si>
  <si>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</si>
  <si>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</si>
  <si>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</si>
  <si>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</si>
  <si>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</si>
  <si>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</si>
  <si>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</si>
  <si>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</si>
  <si>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</si>
  <si>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</si>
  <si>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</si>
  <si>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</si>
  <si>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</si>
  <si>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</si>
  <si>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</si>
  <si>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</si>
  <si>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</si>
  <si>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</si>
  <si>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</si>
  <si>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</si>
  <si>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</si>
  <si>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</si>
  <si>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</si>
  <si>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</si>
  <si>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</si>
  <si>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</si>
  <si>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</si>
  <si>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</si>
  <si>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</si>
  <si>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</si>
  <si>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</si>
  <si>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</si>
  <si>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</si>
  <si>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</si>
  <si>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</si>
  <si>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</si>
  <si>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</si>
  <si>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</si>
  <si>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</si>
  <si>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</si>
  <si>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</si>
  <si>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</si>
  <si>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</si>
  <si>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</si>
  <si>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</si>
  <si>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</si>
  <si>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</si>
  <si>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</si>
  <si>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</si>
  <si>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</si>
  <si>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</si>
  <si>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</si>
  <si>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</si>
  <si>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</si>
  <si>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</si>
  <si>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</si>
  <si>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</si>
  <si>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</si>
  <si>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</si>
  <si>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</si>
  <si>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</si>
  <si>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</si>
  <si>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</si>
  <si>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</si>
  <si>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</si>
  <si>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</si>
  <si>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</si>
  <si>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</si>
  <si>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</si>
  <si>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</si>
  <si>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</si>
  <si>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</si>
  <si>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</si>
  <si>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</si>
  <si>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</si>
  <si>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</si>
  <si>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</si>
  <si>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</si>
  <si>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</si>
  <si>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</si>
  <si>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</si>
  <si>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</si>
  <si>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</si>
  <si>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</si>
  <si>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</si>
  <si>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</si>
  <si>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</si>
  <si>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</si>
  <si>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</si>
  <si>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</si>
  <si>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</si>
  <si>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</si>
  <si>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</si>
  <si>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</si>
  <si>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</si>
  <si>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</si>
  <si>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</si>
  <si>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</si>
  <si>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</si>
  <si>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</si>
  <si>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</si>
  <si>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</si>
  <si>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</si>
  <si>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</si>
  <si>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</si>
  <si>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</si>
  <si>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</si>
  <si>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</si>
  <si>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</si>
  <si>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</si>
  <si>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</si>
  <si>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</si>
  <si>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</si>
  <si>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</si>
  <si>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</si>
  <si>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</si>
  <si>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</si>
  <si>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</si>
  <si>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</si>
  <si>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</si>
  <si>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</si>
  <si>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</si>
  <si>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</si>
  <si>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</si>
  <si>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</si>
  <si>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</si>
  <si>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</si>
  <si>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</si>
  <si>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</si>
  <si>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</si>
  <si>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</si>
  <si>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</si>
  <si>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</si>
  <si>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</si>
  <si>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</si>
  <si>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</si>
  <si>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</si>
  <si>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</si>
  <si>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</si>
  <si>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</si>
  <si>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</si>
  <si>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</si>
  <si>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</si>
  <si>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</si>
  <si>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</si>
  <si>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</si>
  <si>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</si>
  <si>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</si>
  <si>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</si>
  <si>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</si>
  <si>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</si>
  <si>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</si>
  <si>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</si>
  <si>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</si>
  <si>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</si>
  <si>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</si>
  <si>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</si>
  <si>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</si>
  <si>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</si>
  <si>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</si>
  <si>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</si>
  <si>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</si>
  <si>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</si>
  <si>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</si>
  <si>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</si>
  <si>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</si>
  <si>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</si>
  <si>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</si>
  <si>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</si>
  <si>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</si>
  <si>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</si>
  <si>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</si>
  <si>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</si>
  <si>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</si>
  <si>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</si>
  <si>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</si>
  <si>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</si>
  <si>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</si>
  <si>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</si>
  <si>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</si>
  <si>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</si>
  <si>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</si>
  <si>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</si>
  <si>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</si>
  <si>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</si>
  <si>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</si>
  <si>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</si>
  <si>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</si>
  <si>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</si>
  <si>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</si>
  <si>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</si>
  <si>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</si>
  <si>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</si>
  <si>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</si>
  <si>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</si>
  <si>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</si>
  <si>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</si>
  <si>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</si>
  <si>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</si>
  <si>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</si>
  <si>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</si>
  <si>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</si>
  <si>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</si>
  <si>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</si>
  <si>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</si>
  <si>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</si>
  <si>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</si>
  <si>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</si>
  <si>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</si>
  <si>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</si>
  <si>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</si>
  <si>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</si>
  <si>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</si>
  <si>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</si>
  <si>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</si>
  <si>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</si>
  <si>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</si>
  <si>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</si>
  <si>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</si>
  <si>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</si>
  <si>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</si>
  <si>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</si>
  <si>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</si>
  <si>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</si>
  <si>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</si>
  <si>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</si>
  <si>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</si>
  <si>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</si>
  <si>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</si>
  <si>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</si>
  <si>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</si>
  <si>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</si>
  <si>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</si>
  <si>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</si>
  <si>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</si>
  <si>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</si>
  <si>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</si>
  <si>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</si>
  <si>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</si>
  <si>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</si>
  <si>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</si>
  <si>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</si>
  <si>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</si>
  <si>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</si>
  <si>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</si>
  <si>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</si>
  <si>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</si>
  <si>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</si>
  <si>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</si>
  <si>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</si>
  <si>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</si>
  <si>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</si>
  <si>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</si>
  <si>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</si>
  <si>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</si>
  <si>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</si>
  <si>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</si>
  <si>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</si>
  <si>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</si>
  <si>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</si>
  <si>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</si>
  <si>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</si>
  <si>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</si>
  <si>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</si>
  <si>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</si>
  <si>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</si>
  <si>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</si>
  <si>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</si>
  <si>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</si>
  <si>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</si>
  <si>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</si>
  <si>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</si>
  <si>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</si>
  <si>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</si>
  <si>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</si>
  <si>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</si>
  <si>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</si>
  <si>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</si>
  <si>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</si>
  <si>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</si>
  <si>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</si>
  <si>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</si>
  <si>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</si>
  <si>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</si>
  <si>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</si>
  <si>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</si>
  <si>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</si>
  <si>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</si>
  <si>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</si>
  <si>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</si>
  <si>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</si>
  <si>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</si>
  <si>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</si>
  <si>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</si>
  <si>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</si>
  <si>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</si>
  <si>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</si>
  <si>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</si>
  <si>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</si>
  <si>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</si>
  <si>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</si>
  <si>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</si>
  <si>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</si>
  <si>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</si>
  <si>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</si>
  <si>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</si>
  <si>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</si>
  <si>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</si>
  <si>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</si>
  <si>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</si>
  <si>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</si>
  <si>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</si>
  <si>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</si>
  <si>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</si>
  <si>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</si>
  <si>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</si>
  <si>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</si>
  <si>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</si>
  <si>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</si>
  <si>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</si>
  <si>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</si>
  <si>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</si>
  <si>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</si>
  <si>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</si>
  <si>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</si>
  <si>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</si>
  <si>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</si>
  <si>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</si>
  <si>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</si>
  <si>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</si>
  <si>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</si>
  <si>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</si>
  <si>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</si>
  <si>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</si>
  <si>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</si>
  <si>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</si>
  <si>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</si>
  <si>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</si>
  <si>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</si>
  <si>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</si>
  <si>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</si>
  <si>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</si>
  <si>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</si>
  <si>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</si>
  <si>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</si>
  <si>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</si>
  <si>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</si>
  <si>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</si>
  <si>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</si>
  <si>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</si>
  <si>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</si>
  <si>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</si>
  <si>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</si>
  <si>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</si>
  <si>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</si>
  <si>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</si>
  <si>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</si>
  <si>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</si>
  <si>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</si>
  <si>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</si>
  <si>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</si>
  <si>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</si>
  <si>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</si>
  <si>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</si>
  <si>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</si>
  <si>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</si>
  <si>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</si>
  <si>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</si>
  <si>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</si>
  <si>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</si>
  <si>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</si>
  <si>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</si>
  <si>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</si>
  <si>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</si>
  <si>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</si>
  <si>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</si>
  <si>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</si>
  <si>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</si>
  <si>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</si>
  <si>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</si>
  <si>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</si>
  <si>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</si>
  <si>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</si>
  <si>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</si>
  <si>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</si>
  <si>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</si>
  <si>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</si>
  <si>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</si>
  <si>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</si>
  <si>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</si>
  <si>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</si>
  <si>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</si>
  <si>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</si>
  <si>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</si>
  <si>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</si>
  <si>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</si>
  <si>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</si>
  <si>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</si>
  <si>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</si>
  <si>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</si>
  <si>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</si>
  <si>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</si>
  <si>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</si>
  <si>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</si>
  <si>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</si>
  <si>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</si>
  <si>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</si>
  <si>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</si>
  <si>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</si>
  <si>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</si>
  <si>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</si>
  <si>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</si>
  <si>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</si>
  <si>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</si>
  <si>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</si>
  <si>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</si>
  <si>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</si>
  <si>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</si>
  <si>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</si>
  <si>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</si>
  <si>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</si>
  <si>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</si>
  <si>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</si>
  <si>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</si>
  <si>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</si>
  <si>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</si>
  <si>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</si>
  <si>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</si>
  <si>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</si>
  <si>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</si>
  <si>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</si>
  <si>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</si>
  <si>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</si>
  <si>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</si>
  <si>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</si>
  <si>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</si>
  <si>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</si>
  <si>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</si>
  <si>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</si>
  <si>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</si>
  <si>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</si>
  <si>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</si>
  <si>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</si>
  <si>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</si>
  <si>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</si>
  <si>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</si>
  <si>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</si>
  <si>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</si>
  <si>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</si>
  <si>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</si>
  <si>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</si>
  <si>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</si>
  <si>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</si>
  <si>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</si>
  <si>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</si>
  <si>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</si>
  <si>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</si>
  <si>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</si>
  <si>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</si>
  <si>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</si>
  <si>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</si>
  <si>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</si>
  <si>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</si>
  <si>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</si>
  <si>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</si>
  <si>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</si>
  <si>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</si>
  <si>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</si>
  <si>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</si>
  <si>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</si>
  <si>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</si>
  <si>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</si>
  <si>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</si>
  <si>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</si>
  <si>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</si>
  <si>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</si>
  <si>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</si>
  <si>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</si>
  <si>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</si>
  <si>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</si>
  <si>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</si>
  <si>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</si>
  <si>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</si>
  <si>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</si>
  <si>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</si>
  <si>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</si>
  <si>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</si>
  <si>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</si>
  <si>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</si>
  <si>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</si>
  <si>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</si>
  <si>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</si>
  <si>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</si>
  <si>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</si>
  <si>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</si>
  <si>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</si>
  <si>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</si>
  <si>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</si>
  <si>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</si>
  <si>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</si>
  <si>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</si>
  <si>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</si>
  <si>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</si>
  <si>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</si>
  <si>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</si>
  <si>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</si>
  <si>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</si>
  <si>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</si>
  <si>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</si>
  <si>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</si>
  <si>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</si>
  <si>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</si>
  <si>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</si>
  <si>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</si>
  <si>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</si>
  <si>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</si>
  <si>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</si>
  <si>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</si>
  <si>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</si>
  <si>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</si>
  <si>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</si>
  <si>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</si>
  <si>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</si>
  <si>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</si>
  <si>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</si>
  <si>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</si>
  <si>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</si>
  <si>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</si>
  <si>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</si>
  <si>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</si>
  <si>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</si>
  <si>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</si>
  <si>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</si>
  <si>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</si>
  <si>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</si>
  <si>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</si>
  <si>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</si>
  <si>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</si>
  <si>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</si>
  <si>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</si>
  <si>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</si>
  <si>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</si>
  <si>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</si>
  <si>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</si>
  <si>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</si>
  <si>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</si>
  <si>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</si>
  <si>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</si>
  <si>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</si>
  <si>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</si>
  <si>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</si>
  <si>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</si>
  <si>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</si>
  <si>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</si>
  <si>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</si>
  <si>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</si>
  <si>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</si>
  <si>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</si>
  <si>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</si>
  <si>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</si>
  <si>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</si>
  <si>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</si>
  <si>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</si>
  <si>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</si>
  <si>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</si>
  <si>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</si>
  <si>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</si>
  <si>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</si>
  <si>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</si>
  <si>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</si>
  <si>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</si>
  <si>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</si>
  <si>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</si>
  <si>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</si>
  <si>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</si>
  <si>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</si>
  <si>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</si>
  <si>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</si>
  <si>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</si>
  <si>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</si>
  <si>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</si>
  <si>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</si>
  <si>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</si>
  <si>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</si>
  <si>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</si>
  <si>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</si>
  <si>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</si>
  <si>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</si>
  <si>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</si>
  <si>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</si>
  <si>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</si>
  <si>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</si>
  <si>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</si>
  <si>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</si>
  <si>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</si>
  <si>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</si>
  <si>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</si>
  <si>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</si>
  <si>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</si>
  <si>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</si>
  <si>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</si>
  <si>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</si>
  <si>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</si>
  <si>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</si>
  <si>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</si>
  <si>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</si>
  <si>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</si>
  <si>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</si>
  <si>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</si>
  <si>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</si>
  <si>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</si>
  <si>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</si>
  <si>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</si>
  <si>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</si>
  <si>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</si>
  <si>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</si>
  <si>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</si>
  <si>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</si>
  <si>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</si>
  <si>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</si>
  <si>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</si>
  <si>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</si>
  <si>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</si>
  <si>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</si>
  <si>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</si>
  <si>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</si>
  <si>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</si>
  <si>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</si>
  <si>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</si>
  <si>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</si>
  <si>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</si>
  <si>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</si>
  <si>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</si>
  <si>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</si>
  <si>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</si>
  <si>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</si>
  <si>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</si>
  <si>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</si>
  <si>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</si>
  <si>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</si>
  <si>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</si>
  <si>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</si>
  <si>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</si>
  <si>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</si>
  <si>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</si>
  <si>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</si>
  <si>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</si>
  <si>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</si>
  <si>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</si>
  <si>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</si>
  <si>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</si>
  <si>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</si>
  <si>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</si>
  <si>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</si>
  <si>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</si>
  <si>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</si>
  <si>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</si>
  <si>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</si>
  <si>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</si>
  <si>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</si>
  <si>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</si>
  <si>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</si>
  <si>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</si>
  <si>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</si>
  <si>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</si>
  <si>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</si>
  <si>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</si>
  <si>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</si>
  <si>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</si>
  <si>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</si>
  <si>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</si>
  <si>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</si>
  <si>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</si>
  <si>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</si>
  <si>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</si>
  <si>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</si>
  <si>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</si>
  <si>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</si>
  <si>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</si>
  <si>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</si>
  <si>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</si>
  <si>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</si>
  <si>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</si>
  <si>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</si>
  <si>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</si>
  <si>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</si>
  <si>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</si>
  <si>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</si>
  <si>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</si>
  <si>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</si>
  <si>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</si>
  <si>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</si>
  <si>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</si>
  <si>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</si>
  <si>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</si>
  <si>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</si>
  <si>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</si>
  <si>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</si>
  <si>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</si>
  <si>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</si>
  <si>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</si>
  <si>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</si>
  <si>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</si>
  <si>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</si>
  <si>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</si>
  <si>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</si>
  <si>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</si>
  <si>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</si>
  <si>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</si>
  <si>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</si>
  <si>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</si>
  <si>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</si>
  <si>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</si>
  <si>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</si>
  <si>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</si>
  <si>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</si>
  <si>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</si>
  <si>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</si>
  <si>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</si>
  <si>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</si>
  <si>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</si>
  <si>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</si>
  <si>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</si>
  <si>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</si>
  <si>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</si>
  <si>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</si>
  <si>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</si>
  <si>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</si>
  <si>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</si>
  <si>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</si>
  <si>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</si>
  <si>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</si>
  <si>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</si>
  <si>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</si>
  <si>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</si>
  <si>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</si>
  <si>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</si>
  <si>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</si>
  <si>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</si>
  <si>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</si>
  <si>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</si>
  <si>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</si>
  <si>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</si>
  <si>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</si>
  <si>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</si>
  <si>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</si>
  <si>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</si>
  <si>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</si>
  <si>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</si>
  <si>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</si>
  <si>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</si>
  <si>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</si>
  <si>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</si>
  <si>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</si>
  <si>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</si>
  <si>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</si>
  <si>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</si>
  <si>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</si>
  <si>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</si>
  <si>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</si>
  <si>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</si>
  <si>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</si>
  <si>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</si>
  <si>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</si>
  <si>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</si>
  <si>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</si>
  <si>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</si>
  <si>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</si>
  <si>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</si>
  <si>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</si>
  <si>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</si>
  <si>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</si>
  <si>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</si>
  <si>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</si>
  <si>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</si>
  <si>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</si>
  <si>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</si>
  <si>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</si>
  <si>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</si>
  <si>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</si>
  <si>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</si>
  <si>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</si>
  <si>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</si>
  <si>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</si>
  <si>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</si>
  <si>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</si>
  <si>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</si>
  <si>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</si>
  <si>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</si>
  <si>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</si>
  <si>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</si>
  <si>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</si>
  <si>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</si>
  <si>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</si>
  <si>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</si>
  <si>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</si>
  <si>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</si>
  <si>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</si>
  <si>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</si>
  <si>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</si>
  <si>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</si>
  <si>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</si>
  <si>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</si>
  <si>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</si>
  <si>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</si>
  <si>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</si>
  <si>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</si>
  <si>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</si>
  <si>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</si>
  <si>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</si>
  <si>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</si>
  <si>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</si>
  <si>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</si>
  <si>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</si>
  <si>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</si>
  <si>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</si>
  <si>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</si>
  <si>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</si>
  <si>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</si>
  <si>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</si>
  <si>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</si>
  <si>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</si>
  <si>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</si>
  <si>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</si>
  <si>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</si>
  <si>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</si>
  <si>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</si>
  <si>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</si>
  <si>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</si>
  <si>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</si>
  <si>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</si>
  <si>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</si>
  <si>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</si>
  <si>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</si>
  <si>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</si>
  <si>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</si>
  <si>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</si>
  <si>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</si>
  <si>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</si>
  <si>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</si>
  <si>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</si>
  <si>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</si>
  <si>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</si>
  <si>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</si>
  <si>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</si>
  <si>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</si>
  <si>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</si>
  <si>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</si>
  <si>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</si>
  <si>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</si>
  <si>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</si>
  <si>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</si>
  <si>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</si>
  <si>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</si>
  <si>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</si>
  <si>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</si>
  <si>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</si>
  <si>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</si>
  <si>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</si>
  <si>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</si>
  <si>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</si>
  <si>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</si>
  <si>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</si>
  <si>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</si>
  <si>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</si>
  <si>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</si>
  <si>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</si>
  <si>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</si>
  <si>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</si>
  <si>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</si>
  <si>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</si>
  <si>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</si>
  <si>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</si>
  <si>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</si>
  <si>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</si>
  <si>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</si>
  <si>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</si>
  <si>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</si>
  <si>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</si>
  <si>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</si>
  <si>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</si>
  <si>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</si>
  <si>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</si>
  <si>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</si>
  <si>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</si>
  <si>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</si>
  <si>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</si>
  <si>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</si>
  <si>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</si>
  <si>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</si>
  <si>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</si>
  <si>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</si>
  <si>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</si>
  <si>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</si>
  <si>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</si>
  <si>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</si>
  <si>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</si>
  <si>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</si>
  <si>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</si>
  <si>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</si>
  <si>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</si>
  <si>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</si>
  <si>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</si>
  <si>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</si>
  <si>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</si>
  <si>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</si>
  <si>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</si>
  <si>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</si>
  <si>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</si>
  <si>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</si>
  <si>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</si>
  <si>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</si>
  <si>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</si>
  <si>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</si>
  <si>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</si>
  <si>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</si>
  <si>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</si>
  <si>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</si>
  <si>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</si>
  <si>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</si>
  <si>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</si>
  <si>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</si>
  <si>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</si>
  <si>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</si>
  <si>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</si>
  <si>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</si>
  <si>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</si>
  <si>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</si>
  <si>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</si>
  <si>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</si>
  <si>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</si>
  <si>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</si>
  <si>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</si>
  <si>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</si>
  <si>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</si>
  <si>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</si>
  <si>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</si>
  <si>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</si>
  <si>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</si>
  <si>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</si>
  <si>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</si>
  <si>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</si>
  <si>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</si>
  <si>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</si>
  <si>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</si>
  <si>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</si>
  <si>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</si>
  <si>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</si>
  <si>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</si>
  <si>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</si>
  <si>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</si>
  <si>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</si>
  <si>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</si>
  <si>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</si>
  <si>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</si>
  <si>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</si>
  <si>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</si>
  <si>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</si>
  <si>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</si>
  <si>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</si>
  <si>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</si>
  <si>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</si>
  <si>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</si>
  <si>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</si>
  <si>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</si>
  <si>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</si>
  <si>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</si>
  <si>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</si>
  <si>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</si>
  <si>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</si>
  <si>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</si>
  <si>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</si>
  <si>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</si>
  <si>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</si>
  <si>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</si>
  <si>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</si>
  <si>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</si>
  <si>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</si>
  <si>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</si>
  <si>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</si>
  <si>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</si>
  <si>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</si>
  <si>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</si>
  <si>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</si>
  <si>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</si>
  <si>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</si>
  <si>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</si>
  <si>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</si>
  <si>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</si>
  <si>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</si>
  <si>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</si>
  <si>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</si>
  <si>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</si>
  <si>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</si>
  <si>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</si>
  <si>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</si>
  <si>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</si>
  <si>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</si>
  <si>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</si>
  <si>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</si>
  <si>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</si>
  <si>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</si>
  <si>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</si>
  <si>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</si>
  <si>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</si>
  <si>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</si>
  <si>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</si>
  <si>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</si>
  <si>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</si>
  <si>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</si>
  <si>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</si>
  <si>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</si>
  <si>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</si>
  <si>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</si>
  <si>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</si>
  <si>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</si>
  <si>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</si>
  <si>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</si>
  <si>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</si>
  <si>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</si>
  <si>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</si>
  <si>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</si>
  <si>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</si>
  <si>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</si>
  <si>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</si>
  <si>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</si>
  <si>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</si>
  <si>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</si>
  <si>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</si>
  <si>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</si>
  <si>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</si>
  <si>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</si>
  <si>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</si>
  <si>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</si>
  <si>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</si>
  <si>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</si>
  <si>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</si>
  <si>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</si>
  <si>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</si>
  <si>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</si>
  <si>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</si>
  <si>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</si>
  <si>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</si>
  <si>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</si>
  <si>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</si>
  <si>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</si>
  <si>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</si>
  <si>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</si>
  <si>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</si>
  <si>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</si>
  <si>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</si>
  <si>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</si>
  <si>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</si>
  <si>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</si>
  <si>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</si>
  <si>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</si>
  <si>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</si>
  <si>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</si>
  <si>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</si>
  <si>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</si>
  <si>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</si>
  <si>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</si>
  <si>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</si>
  <si>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</si>
  <si>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</si>
  <si>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</si>
  <si>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</si>
  <si>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</si>
  <si>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</si>
  <si>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</si>
  <si>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</si>
  <si>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</si>
  <si>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</si>
  <si>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</si>
  <si>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</si>
  <si>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</si>
  <si>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</si>
  <si>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</si>
  <si>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</si>
  <si>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</si>
  <si>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</si>
  <si>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</si>
  <si>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</si>
  <si>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</si>
  <si>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</si>
  <si>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</si>
  <si>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</si>
  <si>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</si>
  <si>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</si>
  <si>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</si>
  <si>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</si>
  <si>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</si>
  <si>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</si>
  <si>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</si>
  <si>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</si>
  <si>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</si>
  <si>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</si>
  <si>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</si>
  <si>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</si>
  <si>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</si>
  <si>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</si>
  <si>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</si>
  <si>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</si>
  <si>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</si>
  <si>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</si>
  <si>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</si>
  <si>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</si>
  <si>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</si>
  <si>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</si>
  <si>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</si>
  <si>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</si>
  <si>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</si>
  <si>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</si>
  <si>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</si>
  <si>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</si>
  <si>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</si>
  <si>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</si>
  <si>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</si>
  <si>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</si>
  <si>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</si>
  <si>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</si>
  <si>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</si>
  <si>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</si>
  <si>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</si>
  <si>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</si>
  <si>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</si>
  <si>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</si>
  <si>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</si>
  <si>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</si>
  <si>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</si>
  <si>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</si>
  <si>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</si>
  <si>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</si>
  <si>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</si>
  <si>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</si>
  <si>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</si>
  <si>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</si>
  <si>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</si>
  <si>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</si>
  <si>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</si>
  <si>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</si>
  <si>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</si>
  <si>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</si>
  <si>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</si>
  <si>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</si>
  <si>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</si>
  <si>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</si>
  <si>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</si>
  <si>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</si>
  <si>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</si>
  <si>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</si>
  <si>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</si>
  <si>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</si>
  <si>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</si>
  <si>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</si>
  <si>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</si>
  <si>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</si>
  <si>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</si>
  <si>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</si>
  <si>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</si>
  <si>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</si>
  <si>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</si>
  <si>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</si>
  <si>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</si>
  <si>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</si>
  <si>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</si>
  <si>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</si>
  <si>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</si>
  <si>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</si>
  <si>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</si>
  <si>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</si>
  <si>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</si>
  <si>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</si>
  <si>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</si>
  <si>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</si>
  <si>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</si>
  <si>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</si>
  <si>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</si>
  <si>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</si>
  <si>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</si>
  <si>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</si>
  <si>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</si>
  <si>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</si>
  <si>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</si>
  <si>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</si>
  <si>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</si>
  <si>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</si>
  <si>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</si>
  <si>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</si>
  <si>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</si>
  <si>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</si>
  <si>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</si>
  <si>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</si>
  <si>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</si>
  <si>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</si>
  <si>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</si>
  <si>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</si>
  <si>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</si>
  <si>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</si>
  <si>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</si>
  <si>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</si>
  <si>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</si>
  <si>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</si>
  <si>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</si>
  <si>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</si>
  <si>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</si>
  <si>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</si>
  <si>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</si>
  <si>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</si>
  <si>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</si>
  <si>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</si>
  <si>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</si>
  <si>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</si>
  <si>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</si>
  <si>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</si>
  <si>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</si>
  <si>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</si>
  <si>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</si>
  <si>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</si>
  <si>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</si>
  <si>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</si>
  <si>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</si>
  <si>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</si>
  <si>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</si>
  <si>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</si>
  <si>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</si>
  <si>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</si>
  <si>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</si>
  <si>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</si>
  <si>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</si>
  <si>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</si>
  <si>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</si>
  <si>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</si>
  <si>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</si>
  <si>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</si>
  <si>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</si>
  <si>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</si>
  <si>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</si>
  <si>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</si>
  <si>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</si>
  <si>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</si>
  <si>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</si>
  <si>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</si>
  <si>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</si>
  <si>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</si>
  <si>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</si>
  <si>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</si>
  <si>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</si>
  <si>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</si>
  <si>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</si>
  <si>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</si>
  <si>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</si>
  <si>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</si>
  <si>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</si>
  <si>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</si>
  <si>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</si>
  <si>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</si>
  <si>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</si>
  <si>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</si>
  <si>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</si>
  <si>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</si>
  <si>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</si>
  <si>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</si>
  <si>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</si>
  <si>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</si>
  <si>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</si>
  <si>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</si>
  <si>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</si>
  <si>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</si>
  <si>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</si>
  <si>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</si>
  <si>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</si>
  <si>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</si>
  <si>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</si>
  <si>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</si>
  <si>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</si>
  <si>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</si>
  <si>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</si>
  <si>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</si>
  <si>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</si>
  <si>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</si>
  <si>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</si>
  <si>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</si>
  <si>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</si>
  <si>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</si>
  <si>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</si>
  <si>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</si>
  <si>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</si>
  <si>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</si>
  <si>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</si>
  <si>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</si>
  <si>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</si>
  <si>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</si>
  <si>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</si>
  <si>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</si>
  <si>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</si>
  <si>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</si>
  <si>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</si>
  <si>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</si>
  <si>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</si>
  <si>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</si>
  <si>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</si>
  <si>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</si>
  <si>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</si>
  <si>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</si>
  <si>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</si>
  <si>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</si>
  <si>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</si>
  <si>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</si>
  <si>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</si>
  <si>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</si>
  <si>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</si>
  <si>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</si>
  <si>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</si>
  <si>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</si>
  <si>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</si>
  <si>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</si>
  <si>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</si>
  <si>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</si>
  <si>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</si>
  <si>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</si>
  <si>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</si>
  <si>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</si>
  <si>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</si>
  <si>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</si>
  <si>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</si>
  <si>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</si>
  <si>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</si>
  <si>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</si>
  <si>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</si>
  <si>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</si>
  <si>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</si>
  <si>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</si>
  <si>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</si>
  <si>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</si>
  <si>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</si>
  <si>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</si>
  <si>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</si>
  <si>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</si>
  <si>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</si>
  <si>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</si>
  <si>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</si>
  <si>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</si>
  <si>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</si>
  <si>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</si>
  <si>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</si>
  <si>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</si>
  <si>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</si>
  <si>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</si>
  <si>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</si>
  <si>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</si>
  <si>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</si>
  <si>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</si>
  <si>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</si>
  <si>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</si>
  <si>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</si>
  <si>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</si>
  <si>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</si>
  <si>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</si>
  <si>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</si>
  <si>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</si>
  <si>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</si>
  <si>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</si>
  <si>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</si>
  <si>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</si>
  <si>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</si>
  <si>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</si>
  <si>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</si>
  <si>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</si>
  <si>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</si>
  <si>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</si>
  <si>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</si>
  <si>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</si>
  <si>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</si>
  <si>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</si>
  <si>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</si>
  <si>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</si>
  <si>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</si>
  <si>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</si>
  <si>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</si>
  <si>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</si>
  <si>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</si>
  <si>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</si>
  <si>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</si>
  <si>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</si>
  <si>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</si>
  <si>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</si>
  <si>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</si>
  <si>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</si>
  <si>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</si>
  <si>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</si>
  <si>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</si>
  <si>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</si>
  <si>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</si>
  <si>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</si>
  <si>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</si>
  <si>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</si>
  <si>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</si>
  <si>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</si>
  <si>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</si>
  <si>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</si>
  <si>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</si>
  <si>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</si>
  <si>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</si>
  <si>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</si>
  <si>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</si>
  <si>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</si>
  <si>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</si>
  <si>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</si>
  <si>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</si>
  <si>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</si>
  <si>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</si>
  <si>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</si>
  <si>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</si>
  <si>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</si>
  <si>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</si>
  <si>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</si>
  <si>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</si>
  <si>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</si>
  <si>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</si>
  <si>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</si>
  <si>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</si>
  <si>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</si>
  <si>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</si>
  <si>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</si>
  <si>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</si>
  <si>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</si>
  <si>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</si>
  <si>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</si>
  <si>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</si>
  <si>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</si>
  <si>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</si>
  <si>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</si>
  <si>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</si>
  <si>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</si>
  <si>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</si>
  <si>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</si>
  <si>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</si>
  <si>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</si>
  <si>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</si>
  <si>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</si>
  <si>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</si>
  <si>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</si>
  <si>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</si>
  <si>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</si>
  <si>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</si>
  <si>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</si>
  <si>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</si>
  <si>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</si>
  <si>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</si>
  <si>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</si>
  <si>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</si>
  <si>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</si>
  <si>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</si>
  <si>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</si>
  <si>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</si>
  <si>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</si>
  <si>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</si>
  <si>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</si>
  <si>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</si>
  <si>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</si>
  <si>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</si>
  <si>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</si>
  <si>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</si>
  <si>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</si>
  <si>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</si>
  <si>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</si>
  <si>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</si>
  <si>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</si>
  <si>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</si>
  <si>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</si>
  <si>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</si>
  <si>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</si>
  <si>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</si>
  <si>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</si>
  <si>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</si>
  <si>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</si>
  <si>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</si>
  <si>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</si>
  <si>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</si>
  <si>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</si>
  <si>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</si>
  <si>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</si>
  <si>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</si>
  <si>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</si>
  <si>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</si>
  <si>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</si>
  <si>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</si>
  <si>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</si>
  <si>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</si>
  <si>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</si>
  <si>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</si>
  <si>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</si>
  <si>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</si>
  <si>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</si>
  <si>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</si>
  <si>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</si>
  <si>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</si>
  <si>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</si>
  <si>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</si>
  <si>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</si>
  <si>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</si>
  <si>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</si>
  <si>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</si>
  <si>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</si>
  <si>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</si>
  <si>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</si>
  <si>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</si>
  <si>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</si>
  <si>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</si>
  <si>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</si>
  <si>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</si>
  <si>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</si>
  <si>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</si>
  <si>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</si>
  <si>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</si>
  <si>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</si>
  <si>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</si>
  <si>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</si>
  <si>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</si>
  <si>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</si>
  <si>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</si>
  <si>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</si>
  <si>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</si>
  <si>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</si>
  <si>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</si>
  <si>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</si>
  <si>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</si>
  <si>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</si>
  <si>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</si>
  <si>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</si>
  <si>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</si>
  <si>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</si>
  <si>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</si>
  <si>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</si>
  <si>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</si>
  <si>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</si>
  <si>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</si>
  <si>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</si>
  <si>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</si>
  <si>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</si>
  <si>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</si>
  <si>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</si>
  <si>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</si>
  <si>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</si>
  <si>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</si>
  <si>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</si>
  <si>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</si>
  <si>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</si>
  <si>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</si>
  <si>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</si>
  <si>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</si>
  <si>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</si>
  <si>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</si>
  <si>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</si>
  <si>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</si>
  <si>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</si>
  <si>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</si>
  <si>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</si>
  <si>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</si>
  <si>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</si>
  <si>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</si>
  <si>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</si>
  <si>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</si>
  <si>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</si>
  <si>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</si>
  <si>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</si>
  <si>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</si>
  <si>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</si>
  <si>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</si>
  <si>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</si>
  <si>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</si>
  <si>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</si>
  <si>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</si>
  <si>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</si>
  <si>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</si>
  <si>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</si>
  <si>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</si>
  <si>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</si>
  <si>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</si>
  <si>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</si>
  <si>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</si>
  <si>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</si>
  <si>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</si>
  <si>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</si>
  <si>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</si>
  <si>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</si>
  <si>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</si>
  <si>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</si>
  <si>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</si>
  <si>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</si>
  <si>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</si>
  <si>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</si>
  <si>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</si>
  <si>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</si>
  <si>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</si>
  <si>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</si>
  <si>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</si>
  <si>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</si>
  <si>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</si>
  <si>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</si>
  <si>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</si>
  <si>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</si>
  <si>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</si>
  <si>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</si>
  <si>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</si>
  <si>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</si>
  <si>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</si>
  <si>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</si>
  <si>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</si>
  <si>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</si>
  <si>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</si>
  <si>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</si>
  <si>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</si>
  <si>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</si>
  <si>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</si>
  <si>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</si>
  <si>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</si>
  <si>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</si>
  <si>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</si>
  <si>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</si>
  <si>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</si>
  <si>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</si>
  <si>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</si>
  <si>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</si>
  <si>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</si>
  <si>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</si>
  <si>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</si>
  <si>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</si>
  <si>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</si>
  <si>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</si>
  <si>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</si>
  <si>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</si>
  <si>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</si>
  <si>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</si>
  <si>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</si>
  <si>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</si>
  <si>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</si>
  <si>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</si>
  <si>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</si>
  <si>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</si>
  <si>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</si>
  <si>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</si>
  <si>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</si>
  <si>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</si>
  <si>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</si>
  <si>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</si>
  <si>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</si>
  <si>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</si>
  <si>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</si>
  <si>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</si>
  <si>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</si>
  <si>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</si>
  <si>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</si>
  <si>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</si>
  <si>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</si>
  <si>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</si>
  <si>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</si>
  <si>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</si>
  <si>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</si>
  <si>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</si>
  <si>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</si>
  <si>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</si>
  <si>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</si>
  <si>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</si>
  <si>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</si>
  <si>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</si>
  <si>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</si>
  <si>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</si>
  <si>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</si>
  <si>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</si>
  <si>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</si>
  <si>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</si>
  <si>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</si>
  <si>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</si>
  <si>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</si>
  <si>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</si>
  <si>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</si>
  <si>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</si>
  <si>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</si>
  <si>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</si>
  <si>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</si>
  <si>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</si>
  <si>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</si>
  <si>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</si>
  <si>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</si>
  <si>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</si>
  <si>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</si>
  <si>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</si>
  <si>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</si>
  <si>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</si>
  <si>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</si>
  <si>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</si>
  <si>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</si>
  <si>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</si>
  <si>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</si>
  <si>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</si>
  <si>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</si>
  <si>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</si>
  <si>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</si>
  <si>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</si>
  <si>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</si>
  <si>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</si>
  <si>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</si>
  <si>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</si>
  <si>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</si>
  <si>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</si>
  <si>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</si>
  <si>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</si>
  <si>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</si>
  <si>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</si>
  <si>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</si>
  <si>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</si>
  <si>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</si>
  <si>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</si>
  <si>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</si>
  <si>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</si>
  <si>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</si>
  <si>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</si>
  <si>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</si>
  <si>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</si>
  <si>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</si>
  <si>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</si>
  <si>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</si>
  <si>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</si>
  <si>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</si>
  <si>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</si>
  <si>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</si>
  <si>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</si>
  <si>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</si>
  <si>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</si>
  <si>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</si>
  <si>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</si>
  <si>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</si>
  <si>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</si>
  <si>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</si>
  <si>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</si>
  <si>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</si>
  <si>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</si>
  <si>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</si>
  <si>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</si>
  <si>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</si>
  <si>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</si>
  <si>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</si>
  <si>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</si>
  <si>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</si>
  <si>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</si>
  <si>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</si>
  <si>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</si>
  <si>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</si>
  <si>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</si>
  <si>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</si>
  <si>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</si>
  <si>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</si>
  <si>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</si>
  <si>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</si>
  <si>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</si>
  <si>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</si>
  <si>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</si>
  <si>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</si>
  <si>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</si>
  <si>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</si>
  <si>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</si>
  <si>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</si>
  <si>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</si>
  <si>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</si>
  <si>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</si>
  <si>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</si>
  <si>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</si>
  <si>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</si>
  <si>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</si>
  <si>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</si>
  <si>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</si>
  <si>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</si>
  <si>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</si>
  <si>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</si>
  <si>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</si>
  <si>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</si>
  <si>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</si>
  <si>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</si>
  <si>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</si>
  <si>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</si>
  <si>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</si>
  <si>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</si>
  <si>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</si>
  <si>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</si>
  <si>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</si>
  <si>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</si>
  <si>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</si>
  <si>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</si>
  <si>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</si>
  <si>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</si>
  <si>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</si>
  <si>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</si>
  <si>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</si>
  <si>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</si>
  <si>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</si>
  <si>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</si>
  <si>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</si>
  <si>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</si>
  <si>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</si>
  <si>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</si>
  <si>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</si>
  <si>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</si>
  <si>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</si>
  <si>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</si>
  <si>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</si>
  <si>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</si>
  <si>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</si>
  <si>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</si>
  <si>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</si>
  <si>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</si>
  <si>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</si>
  <si>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</si>
  <si>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</si>
  <si>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</si>
  <si>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</si>
  <si>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</si>
  <si>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</si>
  <si>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</si>
  <si>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</si>
  <si>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</si>
  <si>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</si>
  <si>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</si>
  <si>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</si>
  <si>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</si>
  <si>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</si>
  <si>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</si>
  <si>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</si>
  <si>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</si>
  <si>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</si>
  <si>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</si>
  <si>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</si>
  <si>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</si>
  <si>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</si>
  <si>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</si>
  <si>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</si>
  <si>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</si>
  <si>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</si>
  <si>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</si>
  <si>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</si>
  <si>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</si>
  <si>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</si>
  <si>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</si>
  <si>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</si>
  <si>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</si>
  <si>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</si>
  <si>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</si>
  <si>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</si>
  <si>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</si>
  <si>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</si>
  <si>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</si>
  <si>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</si>
  <si>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</si>
  <si>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</si>
  <si>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</si>
  <si>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</si>
  <si>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</si>
  <si>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</si>
  <si>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</si>
  <si>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</si>
  <si>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</si>
  <si>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</si>
  <si>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</si>
  <si>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</si>
  <si>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</si>
  <si>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</si>
  <si>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</si>
  <si>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</si>
  <si>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</si>
  <si>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</si>
  <si>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</si>
  <si>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</si>
  <si>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</si>
  <si>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</si>
  <si>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</si>
  <si>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</si>
  <si>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</si>
  <si>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</si>
  <si>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</si>
  <si>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</si>
  <si>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</si>
  <si>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</si>
  <si>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</si>
  <si>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</si>
  <si>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</si>
  <si>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</si>
  <si>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</si>
  <si>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</si>
  <si>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</si>
  <si>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</si>
  <si>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</si>
  <si>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</si>
  <si>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</si>
  <si>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</si>
  <si>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</si>
  <si>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</si>
  <si>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</si>
  <si>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</si>
  <si>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</si>
  <si>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</si>
  <si>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</si>
  <si>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</si>
  <si>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</si>
  <si>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</si>
  <si>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</si>
  <si>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</si>
  <si>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</si>
  <si>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</si>
  <si>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</si>
  <si>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</si>
  <si>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</si>
  <si>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</si>
  <si>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</si>
  <si>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</si>
  <si>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</si>
  <si>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</si>
  <si>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</si>
  <si>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</si>
  <si>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</si>
  <si>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</si>
  <si>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</si>
  <si>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</si>
  <si>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</si>
  <si>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</si>
  <si>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</si>
  <si>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</si>
  <si>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</si>
  <si>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</si>
  <si>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</si>
  <si>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</si>
  <si>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</si>
  <si>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</si>
  <si>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</si>
  <si>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</si>
  <si>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</si>
  <si>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</si>
  <si>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</si>
  <si>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</si>
  <si>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</si>
  <si>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</si>
  <si>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</si>
  <si>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</si>
  <si>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</si>
  <si>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</si>
  <si>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</si>
  <si>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</si>
  <si>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</si>
  <si>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</si>
  <si>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</si>
  <si>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</si>
  <si>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</si>
  <si>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</si>
  <si>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</si>
  <si>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</si>
  <si>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</si>
  <si>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</si>
  <si>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</si>
  <si>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</si>
  <si>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</si>
  <si>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</si>
  <si>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</si>
  <si>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</si>
  <si>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</si>
  <si>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</si>
  <si>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</si>
  <si>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</si>
  <si>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</si>
  <si>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</si>
  <si>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</si>
  <si>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</si>
  <si>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</si>
  <si>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</si>
  <si>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</si>
  <si>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</si>
  <si>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</si>
  <si>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</si>
  <si>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</si>
  <si>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</si>
  <si>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</si>
  <si>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</si>
  <si>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</si>
  <si>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</si>
  <si>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</si>
  <si>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</si>
  <si>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</si>
  <si>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</si>
  <si>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</si>
  <si>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</si>
  <si>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</si>
  <si>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</si>
  <si>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</si>
  <si>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</si>
  <si>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</si>
  <si>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</si>
  <si>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</si>
  <si>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</si>
  <si>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</si>
  <si>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</si>
  <si>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</si>
  <si>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</si>
  <si>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</si>
  <si>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</si>
  <si>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</si>
  <si>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</si>
  <si>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</si>
  <si>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</si>
  <si>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</si>
  <si>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</si>
  <si>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</si>
  <si>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</si>
  <si>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</si>
  <si>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</si>
  <si>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</si>
  <si>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</si>
  <si>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</si>
  <si>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</si>
  <si>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</si>
  <si>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</si>
  <si>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</si>
  <si>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</si>
  <si>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</si>
  <si>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</si>
  <si>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</si>
  <si>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</si>
  <si>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</si>
  <si>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</si>
  <si>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</si>
  <si>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</si>
  <si>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</si>
  <si>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</si>
  <si>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</si>
  <si>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</si>
  <si>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</si>
  <si>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</si>
  <si>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</si>
  <si>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</si>
  <si>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</si>
  <si>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</si>
  <si>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</si>
  <si>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</si>
  <si>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</si>
  <si>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</si>
  <si>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</si>
  <si>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</si>
  <si>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</si>
  <si>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</si>
  <si>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</si>
  <si>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</si>
  <si>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</si>
  <si>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</si>
  <si>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</si>
  <si>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</si>
  <si>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</si>
  <si>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</si>
  <si>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</si>
  <si>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</si>
  <si>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</si>
  <si>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</si>
  <si>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</si>
  <si>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</si>
  <si>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</si>
  <si>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</si>
  <si>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</si>
  <si>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</si>
  <si>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</si>
  <si>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</si>
  <si>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</si>
  <si>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</si>
  <si>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</si>
  <si>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</si>
  <si>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</si>
  <si>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</si>
  <si>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</si>
  <si>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</si>
  <si>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</si>
  <si>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</si>
  <si>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</si>
  <si>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</si>
  <si>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</si>
  <si>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</si>
  <si>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</si>
  <si>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</si>
  <si>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</si>
  <si>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</si>
  <si>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</si>
  <si>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</si>
  <si>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</si>
  <si>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</si>
  <si>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</si>
  <si>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</si>
  <si>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</si>
  <si>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</si>
  <si>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</si>
  <si>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</si>
  <si>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</si>
  <si>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</si>
  <si>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</si>
  <si>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</si>
  <si>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</si>
  <si>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</si>
  <si>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</si>
  <si>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</si>
  <si>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</si>
  <si>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</si>
  <si>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</si>
  <si>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</si>
  <si>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</si>
  <si>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</si>
  <si>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</si>
  <si>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</si>
  <si>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</si>
  <si>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</si>
  <si>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</si>
  <si>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</si>
  <si>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</si>
  <si>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</si>
  <si>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</si>
  <si>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</si>
  <si>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</si>
  <si>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</si>
  <si>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</si>
  <si>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</si>
  <si>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</si>
  <si>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</si>
  <si>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</si>
  <si>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</si>
  <si>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</si>
  <si>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</si>
  <si>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</si>
  <si>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</si>
  <si>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</si>
  <si>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</si>
  <si>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</si>
  <si>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</si>
  <si>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</si>
  <si>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</si>
  <si>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</si>
  <si>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</si>
  <si>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</si>
  <si>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</si>
  <si>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</si>
  <si>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</si>
  <si>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</si>
  <si>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</si>
  <si>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</si>
  <si>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</si>
  <si>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</si>
  <si>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</si>
  <si>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</si>
  <si>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</si>
  <si>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</si>
  <si>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</si>
  <si>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</si>
  <si>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</si>
  <si>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</si>
  <si>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</si>
  <si>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</si>
  <si>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</si>
  <si>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</si>
  <si>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</si>
  <si>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</si>
  <si>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</si>
  <si>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</si>
  <si>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</si>
  <si>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</si>
  <si>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</si>
  <si>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</si>
  <si>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</si>
  <si>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</si>
  <si>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</si>
  <si>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</si>
  <si>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</si>
  <si>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</si>
  <si>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</si>
  <si>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</si>
  <si>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</si>
  <si>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</si>
  <si>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</si>
  <si>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</si>
  <si>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</si>
  <si>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</si>
  <si>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</si>
  <si>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</si>
  <si>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</si>
  <si>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</si>
  <si>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</si>
  <si>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</si>
  <si>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</si>
  <si>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</si>
  <si>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</si>
  <si>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</si>
  <si>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</si>
  <si>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</si>
  <si>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</si>
  <si>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</si>
  <si>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</si>
  <si>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</si>
  <si>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</si>
  <si>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</si>
  <si>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</si>
  <si>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</si>
  <si>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</si>
  <si>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</si>
  <si>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</si>
  <si>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</si>
  <si>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</si>
  <si>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</si>
  <si>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</si>
  <si>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</si>
  <si>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</si>
  <si>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</si>
  <si>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</si>
  <si>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</si>
  <si>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</si>
  <si>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</si>
  <si>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</si>
  <si>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</si>
  <si>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</si>
  <si>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</si>
  <si>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</si>
  <si>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</si>
  <si>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</si>
  <si>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</si>
  <si>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</si>
  <si>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</si>
  <si>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</si>
  <si>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</si>
  <si>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</si>
  <si>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</si>
  <si>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</si>
  <si>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</si>
  <si>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</si>
  <si>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</si>
  <si>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</si>
  <si>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</si>
  <si>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</si>
  <si>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</si>
  <si>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</si>
  <si>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</si>
  <si>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</si>
  <si>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</si>
  <si>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</si>
  <si>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</si>
  <si>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</si>
  <si>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</si>
  <si>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</si>
  <si>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</si>
  <si>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</si>
  <si>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</si>
  <si>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</si>
  <si>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</si>
  <si>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</si>
  <si>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</si>
  <si>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</si>
  <si>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</si>
  <si>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</si>
  <si>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</si>
  <si>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</si>
  <si>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</si>
  <si>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</si>
  <si>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</si>
  <si>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</si>
  <si>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</si>
  <si>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</si>
  <si>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</si>
  <si>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</si>
  <si>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</si>
  <si>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</si>
  <si>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</si>
  <si>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</si>
  <si>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</si>
  <si>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</si>
  <si>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</si>
  <si>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</si>
  <si>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</si>
  <si>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</si>
  <si>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</si>
  <si>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</si>
  <si>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</si>
  <si>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</si>
  <si>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</si>
  <si>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</si>
  <si>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</si>
  <si>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</si>
  <si>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</si>
  <si>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</si>
  <si>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</si>
  <si>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</si>
  <si>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</si>
  <si>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</si>
  <si>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</si>
  <si>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</si>
  <si>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</si>
  <si>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</si>
  <si>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</si>
  <si>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</si>
  <si>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</si>
  <si>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</si>
  <si>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</si>
  <si>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</si>
  <si>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</si>
  <si>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</si>
  <si>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</si>
  <si>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</si>
  <si>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</si>
  <si>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</si>
  <si>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</si>
  <si>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</si>
  <si>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</si>
  <si>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</si>
  <si>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</si>
  <si>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</si>
  <si>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</si>
  <si>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</si>
  <si>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</si>
  <si>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</si>
  <si>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</si>
  <si>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</si>
  <si>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</si>
  <si>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</si>
  <si>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</si>
  <si>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</si>
  <si>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</si>
  <si>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</si>
  <si>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</si>
  <si>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</si>
  <si>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</si>
  <si>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</si>
  <si>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</si>
  <si>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</si>
  <si>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</si>
  <si>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</si>
  <si>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</si>
  <si>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</si>
  <si>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</si>
  <si>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</si>
  <si>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</si>
  <si>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</si>
  <si>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</si>
  <si>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</si>
  <si>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</si>
  <si>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</si>
  <si>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</si>
  <si>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</si>
  <si>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</si>
  <si>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</si>
  <si>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</si>
  <si>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</si>
  <si>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</si>
  <si>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</si>
  <si>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</si>
  <si>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</si>
  <si>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</si>
  <si>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</si>
  <si>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</si>
  <si>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</si>
  <si>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</si>
  <si>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</si>
  <si>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</si>
  <si>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</si>
  <si>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</si>
  <si>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</si>
  <si>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</si>
  <si>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</si>
  <si>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</si>
  <si>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</si>
  <si>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</si>
  <si>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</si>
  <si>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</si>
  <si>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</si>
  <si>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</si>
  <si>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</si>
  <si>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</si>
  <si>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</si>
  <si>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</si>
  <si>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</si>
  <si>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</si>
  <si>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</si>
  <si>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</si>
  <si>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</si>
  <si>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</si>
  <si>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</si>
  <si>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</si>
  <si>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</si>
  <si>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</si>
  <si>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</si>
  <si>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</si>
  <si>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</si>
  <si>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</si>
  <si>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</si>
  <si>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</si>
  <si>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</si>
  <si>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</si>
  <si>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</si>
  <si>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</si>
  <si>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</si>
  <si>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</si>
  <si>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</si>
  <si>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</si>
  <si>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</si>
  <si>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</si>
  <si>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</si>
  <si>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</si>
  <si>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</si>
  <si>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</si>
  <si>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</si>
  <si>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</si>
  <si>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</si>
  <si>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</si>
  <si>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</si>
  <si>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</si>
  <si>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</si>
  <si>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</si>
  <si>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</si>
  <si>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</si>
  <si>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</si>
  <si>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</si>
  <si>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</si>
  <si>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</si>
  <si>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</si>
  <si>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</si>
  <si>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</si>
  <si>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</si>
  <si>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</si>
  <si>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</si>
  <si>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</si>
  <si>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</si>
  <si>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</si>
  <si>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</si>
  <si>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</si>
  <si>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</si>
  <si>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</si>
  <si>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</si>
  <si>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</si>
  <si>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</si>
  <si>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</si>
  <si>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</si>
  <si>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</si>
  <si>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</si>
  <si>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</si>
  <si>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</si>
  <si>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</si>
  <si>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</si>
  <si>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</si>
  <si>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</si>
  <si>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</si>
  <si>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</si>
  <si>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</si>
  <si>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</si>
  <si>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</si>
  <si>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</si>
  <si>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</si>
  <si>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</si>
  <si>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</si>
  <si>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</si>
  <si>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</si>
  <si>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</si>
  <si>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</si>
  <si>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</si>
  <si>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</si>
  <si>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</si>
  <si>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</si>
  <si>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</si>
  <si>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</si>
  <si>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</si>
  <si>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</si>
  <si>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</si>
  <si>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</si>
  <si>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</si>
  <si>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</si>
  <si>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</si>
  <si>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</si>
  <si>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</si>
  <si>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</si>
  <si>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</si>
  <si>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</si>
  <si>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</si>
  <si>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</si>
  <si>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</si>
  <si>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</si>
  <si>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</si>
  <si>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</si>
  <si>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</si>
  <si>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</si>
  <si>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</si>
  <si>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</si>
  <si>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</si>
  <si>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</si>
  <si>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</si>
  <si>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</si>
  <si>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</si>
  <si>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</si>
  <si>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</si>
  <si>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</si>
  <si>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</si>
  <si>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</si>
  <si>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</si>
  <si>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</si>
  <si>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</si>
  <si>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</si>
  <si>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</si>
  <si>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</si>
  <si>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</si>
  <si>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</si>
  <si>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</si>
  <si>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</si>
  <si>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</si>
  <si>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</si>
  <si>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</si>
  <si>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</si>
  <si>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</si>
  <si>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</si>
  <si>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</si>
  <si>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</si>
  <si>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</si>
  <si>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</si>
  <si>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</si>
  <si>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</si>
  <si>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</si>
  <si>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</si>
  <si>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</si>
  <si>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</si>
  <si>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</si>
  <si>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</si>
  <si>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</si>
  <si>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</si>
  <si>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</si>
  <si>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</si>
  <si>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</si>
  <si>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</si>
  <si>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</si>
  <si>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</si>
  <si>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</si>
  <si>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</si>
  <si>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</si>
  <si>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</si>
  <si>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</si>
  <si>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</si>
  <si>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</si>
  <si>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</si>
  <si>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</si>
  <si>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</si>
  <si>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</si>
  <si>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</si>
  <si>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</si>
  <si>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</si>
  <si>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</si>
  <si>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</si>
  <si>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</si>
  <si>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</si>
  <si>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</si>
  <si>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</si>
  <si>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</si>
  <si>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</si>
  <si>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</si>
  <si>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</si>
  <si>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</si>
  <si>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</si>
  <si>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</si>
  <si>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</si>
  <si>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</si>
  <si>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</si>
  <si>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</si>
  <si>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</si>
  <si>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</si>
  <si>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</si>
  <si>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</si>
  <si>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</si>
  <si>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</si>
  <si>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</si>
  <si>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</si>
  <si>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</si>
  <si>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</si>
  <si>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</si>
  <si>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</si>
  <si>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</si>
  <si>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</si>
  <si>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</si>
  <si>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</si>
  <si>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</si>
  <si>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</si>
  <si>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</si>
  <si>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</si>
  <si>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</si>
  <si>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</si>
  <si>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</si>
  <si>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</si>
  <si>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</si>
  <si>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</si>
  <si>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</si>
  <si>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</si>
  <si>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</si>
  <si>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</si>
  <si>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</si>
  <si>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</si>
  <si>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</si>
  <si>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</si>
  <si>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</si>
  <si>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</si>
  <si>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</si>
  <si>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</si>
  <si>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</si>
  <si>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</si>
  <si>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</si>
  <si>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</si>
  <si>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</si>
  <si>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</si>
  <si>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</si>
  <si>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</si>
  <si>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</si>
  <si>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</si>
  <si>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</si>
  <si>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</si>
  <si>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</si>
  <si>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</si>
  <si>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</si>
  <si>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</si>
  <si>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</si>
  <si>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</si>
  <si>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</si>
  <si>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</si>
  <si>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</si>
  <si>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</si>
  <si>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</si>
  <si>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</si>
  <si>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</si>
  <si>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</si>
  <si>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</si>
  <si>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</si>
  <si>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</si>
  <si>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</si>
  <si>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</si>
  <si>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</si>
  <si>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</si>
  <si>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</si>
  <si>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</si>
  <si>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</si>
  <si>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</si>
  <si>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</si>
  <si>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</si>
  <si>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</si>
  <si>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</si>
  <si>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</si>
  <si>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</si>
  <si>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</si>
  <si>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</si>
  <si>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</si>
  <si>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</si>
  <si>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</si>
  <si>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</si>
  <si>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</si>
  <si>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</si>
  <si>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</si>
  <si>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</si>
  <si>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</si>
  <si>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</si>
  <si>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</si>
  <si>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</si>
  <si>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</si>
  <si>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</si>
  <si>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</si>
  <si>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</si>
  <si>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</si>
  <si>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</si>
  <si>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</si>
  <si>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</si>
  <si>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</si>
  <si>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</si>
  <si>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</si>
  <si>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</si>
  <si>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</si>
  <si>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</si>
  <si>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</si>
  <si>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</si>
  <si>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</si>
  <si>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</si>
  <si>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</si>
  <si>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</si>
  <si>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</si>
  <si>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</si>
  <si>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</si>
  <si>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</si>
  <si>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</si>
  <si>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</si>
  <si>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</si>
  <si>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</si>
  <si>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</si>
  <si>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</si>
  <si>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</si>
  <si>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</si>
  <si>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</si>
  <si>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</si>
  <si>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</si>
  <si>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</si>
  <si>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</si>
  <si>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</si>
  <si>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</si>
  <si>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</si>
  <si>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</si>
  <si>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</si>
  <si>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</si>
  <si>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</si>
  <si>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</si>
  <si>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</si>
  <si>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</si>
  <si>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</si>
  <si>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</si>
  <si>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</si>
  <si>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</si>
  <si>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</si>
  <si>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</si>
  <si>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</si>
  <si>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</si>
  <si>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</si>
  <si>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</si>
  <si>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</si>
  <si>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</si>
  <si>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</si>
  <si>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</si>
  <si>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</si>
  <si>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</si>
  <si>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</si>
  <si>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</si>
  <si>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</si>
  <si>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</si>
  <si>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</si>
  <si>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</si>
  <si>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</si>
  <si>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</si>
  <si>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</si>
  <si>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</si>
  <si>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</si>
  <si>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</si>
  <si>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</si>
  <si>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</si>
  <si>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</si>
  <si>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</si>
  <si>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</si>
  <si>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</si>
  <si>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</si>
  <si>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</si>
  <si>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</si>
  <si>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</si>
  <si>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</si>
  <si>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</si>
  <si>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</si>
  <si>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</si>
  <si>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</si>
  <si>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</si>
  <si>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</si>
  <si>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</si>
  <si>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</si>
  <si>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</si>
  <si>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</si>
  <si>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</si>
  <si>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</si>
  <si>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</si>
  <si>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</si>
  <si>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</si>
  <si>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</si>
  <si>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</si>
  <si>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</si>
  <si>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</si>
  <si>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</si>
  <si>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</si>
  <si>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</si>
  <si>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</si>
  <si>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</si>
  <si>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</si>
  <si>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</si>
  <si>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</si>
  <si>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</si>
  <si>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</si>
  <si>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</si>
  <si>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</si>
  <si>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</si>
  <si>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</si>
  <si>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</si>
  <si>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</si>
  <si>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</si>
  <si>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</si>
  <si>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</si>
  <si>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</si>
  <si>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</si>
  <si>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</si>
  <si>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</si>
  <si>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</si>
  <si>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</si>
  <si>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</si>
  <si>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</si>
  <si>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</si>
  <si>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</si>
  <si>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</si>
  <si>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</si>
  <si>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</si>
  <si>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</si>
  <si>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</si>
  <si>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</si>
  <si>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</si>
  <si>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</si>
  <si>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</si>
  <si>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</si>
  <si>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</si>
  <si>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</si>
  <si>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</si>
  <si>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</si>
  <si>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</si>
  <si>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</si>
  <si>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</si>
  <si>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</si>
  <si>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</si>
  <si>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</si>
  <si>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</si>
  <si>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</si>
  <si>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</si>
  <si>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</si>
  <si>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</si>
  <si>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</si>
  <si>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</si>
  <si>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</si>
  <si>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</si>
  <si>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</si>
  <si>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</si>
  <si>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</si>
  <si>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</si>
  <si>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</si>
  <si>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</si>
  <si>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</si>
  <si>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</si>
  <si>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</si>
  <si>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</si>
  <si>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</si>
  <si>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</si>
  <si>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</si>
  <si>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</si>
  <si>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</si>
  <si>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</si>
  <si>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</si>
  <si>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</si>
  <si>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</si>
  <si>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</si>
  <si>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</si>
  <si>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</si>
  <si>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</si>
  <si>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</si>
  <si>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</si>
  <si>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</si>
  <si>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</si>
  <si>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</si>
  <si>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</si>
  <si>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</si>
  <si>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</si>
  <si>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</si>
  <si>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</si>
  <si>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</si>
  <si>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</si>
  <si>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</si>
  <si>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</si>
  <si>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</si>
  <si>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</si>
  <si>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</si>
  <si>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</si>
  <si>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</si>
  <si>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</si>
  <si>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</si>
  <si>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</si>
  <si>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</si>
  <si>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</si>
  <si>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</si>
  <si>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</si>
  <si>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</si>
  <si>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</si>
  <si>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</si>
  <si>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</si>
  <si>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</si>
  <si>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</si>
  <si>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</si>
  <si>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</si>
  <si>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</si>
  <si>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</si>
  <si>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</si>
  <si>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</si>
  <si>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</si>
  <si>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</si>
  <si>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</si>
  <si>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</si>
  <si>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</si>
  <si>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</si>
  <si>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</si>
  <si>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</si>
  <si>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</si>
  <si>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</si>
  <si>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</si>
  <si>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</si>
  <si>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</si>
  <si>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</si>
  <si>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</si>
  <si>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</si>
  <si>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</si>
  <si>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</si>
  <si>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</si>
  <si>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</si>
  <si>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</si>
  <si>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</si>
  <si>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</si>
  <si>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</si>
  <si>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</si>
  <si>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</si>
  <si>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</si>
  <si>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</si>
  <si>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</si>
  <si>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</si>
  <si>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</si>
  <si>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</si>
  <si>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</si>
  <si>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</si>
  <si>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</si>
  <si>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</si>
  <si>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</si>
  <si>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</si>
  <si>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</si>
  <si>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</si>
  <si>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</si>
  <si>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</si>
  <si>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</si>
  <si>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</si>
  <si>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</si>
  <si>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</si>
  <si>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</si>
  <si>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</si>
  <si>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</si>
  <si>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</si>
  <si>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</si>
  <si>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</si>
  <si>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</si>
  <si>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</si>
  <si>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</si>
  <si>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</si>
  <si>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</si>
  <si>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</si>
  <si>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</si>
  <si>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</si>
  <si>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</si>
  <si>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</si>
  <si>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</si>
  <si>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</si>
  <si>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</si>
  <si>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</si>
  <si>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</si>
  <si>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</si>
  <si>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</si>
  <si>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</si>
  <si>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</si>
  <si>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</si>
  <si>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</si>
  <si>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</si>
  <si>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</si>
  <si>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</si>
  <si>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</si>
  <si>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</si>
  <si>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</si>
  <si>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</si>
  <si>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</si>
  <si>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</si>
  <si>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</si>
  <si>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</si>
  <si>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</si>
  <si>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</si>
  <si>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</si>
  <si>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</si>
  <si>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</si>
  <si>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</si>
  <si>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</si>
  <si>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</si>
  <si>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</si>
  <si>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</si>
  <si>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</si>
  <si>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</si>
  <si>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</si>
  <si>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</si>
  <si>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</si>
  <si>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</si>
  <si>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</si>
  <si>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</si>
  <si>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</si>
  <si>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</si>
  <si>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</si>
  <si>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</si>
  <si>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</si>
  <si>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</si>
  <si>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</si>
  <si>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</si>
  <si>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</si>
  <si>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</si>
  <si>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</si>
  <si>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</si>
  <si>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</si>
  <si>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</si>
  <si>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</si>
  <si>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</si>
  <si>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</si>
  <si>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</si>
  <si>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</si>
  <si>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</si>
  <si>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</si>
  <si>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</si>
  <si>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</si>
  <si>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</si>
  <si>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</si>
  <si>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</si>
  <si>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</si>
  <si>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</si>
  <si>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</si>
  <si>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</si>
  <si>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</si>
  <si>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</si>
  <si>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</si>
  <si>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</si>
  <si>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</si>
  <si>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</si>
  <si>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</si>
  <si>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</si>
  <si>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</si>
  <si>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</si>
  <si>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</si>
  <si>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</si>
  <si>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</si>
  <si>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</si>
  <si>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</si>
  <si>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</si>
  <si>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</si>
  <si>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</si>
  <si>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</si>
  <si>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</si>
  <si>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</si>
  <si>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</si>
  <si>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</si>
  <si>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</si>
  <si>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</si>
  <si>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</si>
  <si>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</si>
  <si>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</si>
  <si>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</si>
  <si>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</si>
  <si>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</si>
  <si>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</si>
  <si>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</si>
  <si>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</si>
  <si>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</si>
  <si>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</si>
  <si>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</si>
  <si>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</si>
  <si>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</si>
  <si>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</si>
  <si>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</si>
  <si>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</si>
  <si>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</si>
  <si>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</si>
  <si>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</si>
  <si>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</si>
  <si>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</si>
  <si>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</si>
  <si>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</si>
  <si>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</si>
  <si>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</si>
  <si>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</si>
  <si>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</si>
  <si>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</si>
  <si>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</si>
  <si>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</si>
  <si>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</si>
  <si>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</si>
  <si>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</si>
  <si>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</si>
  <si>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</si>
  <si>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</si>
  <si>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</si>
  <si>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</si>
  <si>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</si>
  <si>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</si>
  <si>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</si>
  <si>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</si>
  <si>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</si>
  <si>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</si>
  <si>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</si>
  <si>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</si>
  <si>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</si>
  <si>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</si>
  <si>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</si>
  <si>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</si>
  <si>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</si>
  <si>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</si>
  <si>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</si>
  <si>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</si>
  <si>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</si>
  <si>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</si>
  <si>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</si>
  <si>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</si>
  <si>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</si>
  <si>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</si>
  <si>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</si>
  <si>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</si>
  <si>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</si>
  <si>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</si>
  <si>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</si>
  <si>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</si>
  <si>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</si>
  <si>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</si>
  <si>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</si>
  <si>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</si>
  <si>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</si>
  <si>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</si>
  <si>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</si>
  <si>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</si>
  <si>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</si>
  <si>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</si>
  <si>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</si>
  <si>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</si>
  <si>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</si>
  <si>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</si>
  <si>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</si>
  <si>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</si>
  <si>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</si>
  <si>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</si>
  <si>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</si>
  <si>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</si>
  <si>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</si>
  <si>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</si>
  <si>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</si>
  <si>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</si>
  <si>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</si>
  <si>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</si>
  <si>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</si>
  <si>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</si>
  <si>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</si>
  <si>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</si>
  <si>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</si>
  <si>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</si>
  <si>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</si>
  <si>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</si>
  <si>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</si>
  <si>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</si>
  <si>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</si>
  <si>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</si>
  <si>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</si>
  <si>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</si>
  <si>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</si>
  <si>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</si>
  <si>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</si>
  <si>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</si>
  <si>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</si>
  <si>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</si>
  <si>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</si>
  <si>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</si>
  <si>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</si>
  <si>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</si>
  <si>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</si>
  <si>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</si>
  <si>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</si>
  <si>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</si>
  <si>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</si>
  <si>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</si>
  <si>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</si>
  <si>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</si>
  <si>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</si>
  <si>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</si>
  <si>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</si>
  <si>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</si>
  <si>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</si>
  <si>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</si>
  <si>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</si>
  <si>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</si>
  <si>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</si>
  <si>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</si>
  <si>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</si>
  <si>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</si>
  <si>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</si>
  <si>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</si>
  <si>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</si>
  <si>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</si>
  <si>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</si>
  <si>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</si>
  <si>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</si>
  <si>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</si>
  <si>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</si>
  <si>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</si>
  <si>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</si>
  <si>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</si>
  <si>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</si>
  <si>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</si>
  <si>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</si>
  <si>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</si>
  <si>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</si>
  <si>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</si>
  <si>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</si>
  <si>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</si>
  <si>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</si>
  <si>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</si>
  <si>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</si>
  <si>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</si>
  <si>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</si>
  <si>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</si>
  <si>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</si>
  <si>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</si>
  <si>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</si>
  <si>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</si>
  <si>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</si>
  <si>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</si>
  <si>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</si>
  <si>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</si>
  <si>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</si>
  <si>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</si>
  <si>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</si>
  <si>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</si>
  <si>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</si>
  <si>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</si>
  <si>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</si>
  <si>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</si>
  <si>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</si>
  <si>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</si>
  <si>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</si>
  <si>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</si>
  <si>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</si>
  <si>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</si>
  <si>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</si>
  <si>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</si>
  <si>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</si>
  <si>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</si>
  <si>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</si>
  <si>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</si>
  <si>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</si>
  <si>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</si>
  <si>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</si>
  <si>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</si>
  <si>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</si>
  <si>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</si>
  <si>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</si>
  <si>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</si>
  <si>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</si>
  <si>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</si>
  <si>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</si>
  <si>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</si>
  <si>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</si>
  <si>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</si>
  <si>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</si>
  <si>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</si>
  <si>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</si>
  <si>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</si>
  <si>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</si>
  <si>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</si>
  <si>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</si>
  <si>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</si>
  <si>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</si>
  <si>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</si>
  <si>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</si>
  <si>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</si>
  <si>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</si>
  <si>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</si>
  <si>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</si>
  <si>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</si>
  <si>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</si>
  <si>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</si>
  <si>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</si>
  <si>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</si>
  <si>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</si>
  <si>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</si>
  <si>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</si>
  <si>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</si>
  <si>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</si>
  <si>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</si>
  <si>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</si>
  <si>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</si>
  <si>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</si>
  <si>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</si>
  <si>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</si>
  <si>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</si>
  <si>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</si>
  <si>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</si>
  <si>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</si>
  <si>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</si>
  <si>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</si>
  <si>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</si>
  <si>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</si>
  <si>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</si>
  <si>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</si>
  <si>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</si>
  <si>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</si>
  <si>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</si>
  <si>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</si>
  <si>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</si>
  <si>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</si>
  <si>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</si>
  <si>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</si>
  <si>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</si>
  <si>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</si>
  <si>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</si>
  <si>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</si>
  <si>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</si>
  <si>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</si>
  <si>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</si>
  <si>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</si>
  <si>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</si>
  <si>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</si>
  <si>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</si>
  <si>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</si>
  <si>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</si>
  <si>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</si>
  <si>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</si>
  <si>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</si>
  <si>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</si>
  <si>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</si>
  <si>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</si>
  <si>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</si>
  <si>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</si>
  <si>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</si>
  <si>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</si>
  <si>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</si>
  <si>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</si>
  <si>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</si>
  <si>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</si>
  <si>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</si>
  <si>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</si>
  <si>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</si>
  <si>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</si>
  <si>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</si>
  <si>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</si>
  <si>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</si>
  <si>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</si>
  <si>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</si>
  <si>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</si>
  <si>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</si>
  <si>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</si>
  <si>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</si>
  <si>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</si>
  <si>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</si>
  <si>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</si>
  <si>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</si>
  <si>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</si>
  <si>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</si>
  <si>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</si>
  <si>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</si>
  <si>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</si>
  <si>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</si>
  <si>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</si>
  <si>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</si>
  <si>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</si>
  <si>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</si>
  <si>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</si>
  <si>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</si>
  <si>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</si>
  <si>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</si>
  <si>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</si>
  <si>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</si>
  <si>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</si>
  <si>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</si>
  <si>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</si>
  <si>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</si>
  <si>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</si>
  <si>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</si>
  <si>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</si>
  <si>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</si>
  <si>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</si>
  <si>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</si>
  <si>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</si>
  <si>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</si>
  <si>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</si>
  <si>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</si>
  <si>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</si>
  <si>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</si>
  <si>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</si>
  <si>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</si>
  <si>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</si>
  <si>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</si>
  <si>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</si>
  <si>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</si>
  <si>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</si>
  <si>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</si>
  <si>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</si>
  <si>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</si>
  <si>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</si>
  <si>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</si>
  <si>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</si>
  <si>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</si>
  <si>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</si>
  <si>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</si>
  <si>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</si>
  <si>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</si>
  <si>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</si>
  <si>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</si>
  <si>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</si>
  <si>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</si>
  <si>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</si>
  <si>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</si>
  <si>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</si>
  <si>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</si>
  <si>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</si>
  <si>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</si>
  <si>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</si>
  <si>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</si>
  <si>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</si>
  <si>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</si>
  <si>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</si>
  <si>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</si>
  <si>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</si>
  <si>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</si>
  <si>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</si>
  <si>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</si>
  <si>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</si>
  <si>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</si>
  <si>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</si>
  <si>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</si>
  <si>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</si>
  <si>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</si>
  <si>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</si>
  <si>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</si>
  <si>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</si>
  <si>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</si>
  <si>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</si>
  <si>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</si>
  <si>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</si>
  <si>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</si>
  <si>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</si>
  <si>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</si>
  <si>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</si>
  <si>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</si>
  <si>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</si>
  <si>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</si>
  <si>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</si>
  <si>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</si>
  <si>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</si>
  <si>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</si>
  <si>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</si>
  <si>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</si>
  <si>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</si>
  <si>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</si>
  <si>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</si>
  <si>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</si>
  <si>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</si>
  <si>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</si>
  <si>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</si>
  <si>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</si>
  <si>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</si>
  <si>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</si>
  <si>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</si>
  <si>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</si>
  <si>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</si>
  <si>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</si>
  <si>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</si>
  <si>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</si>
  <si>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</si>
  <si>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</si>
  <si>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</si>
  <si>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</si>
  <si>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</si>
  <si>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</si>
  <si>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</si>
  <si>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</si>
  <si>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</si>
  <si>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</si>
  <si>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</si>
  <si>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</si>
  <si>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</si>
  <si>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</si>
  <si>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</si>
  <si>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</si>
  <si>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</si>
  <si>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</si>
  <si>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</si>
  <si>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</si>
  <si>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</si>
  <si>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</si>
  <si>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</si>
  <si>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</si>
  <si>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</si>
  <si>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</si>
  <si>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</si>
  <si>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</si>
  <si>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</si>
  <si>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</si>
  <si>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</si>
  <si>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</si>
  <si>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</si>
  <si>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</si>
  <si>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</si>
  <si>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</si>
  <si>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</si>
  <si>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</si>
  <si>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</si>
  <si>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</si>
  <si>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</si>
  <si>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</si>
  <si>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</si>
  <si>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</si>
  <si>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</si>
  <si>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</si>
  <si>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</si>
  <si>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</si>
  <si>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</si>
  <si>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</si>
  <si>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</si>
  <si>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</si>
  <si>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</si>
  <si>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</si>
  <si>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</si>
  <si>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</si>
  <si>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</si>
  <si>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</si>
  <si>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</si>
  <si>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</si>
  <si>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</si>
  <si>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</si>
  <si>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</si>
  <si>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</si>
  <si>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</si>
  <si>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</si>
  <si>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</si>
  <si>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</si>
  <si>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</si>
  <si>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</si>
  <si>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</si>
  <si>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</si>
  <si>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</si>
  <si>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</si>
  <si>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</si>
  <si>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</si>
  <si>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</si>
  <si>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</si>
  <si>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</si>
  <si>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</si>
  <si>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</si>
  <si>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</si>
  <si>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</si>
  <si>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</si>
  <si>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</si>
  <si>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</si>
  <si>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</si>
  <si>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</si>
  <si>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</si>
  <si>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</si>
  <si>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</si>
  <si>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</si>
  <si>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</si>
  <si>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</si>
  <si>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</si>
  <si>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</si>
  <si>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</si>
  <si>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</si>
  <si>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</si>
  <si>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</si>
  <si>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</si>
  <si>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</si>
  <si>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</si>
  <si>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</si>
  <si>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</si>
  <si>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</si>
  <si>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</si>
  <si>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</si>
  <si>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</si>
  <si>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</si>
  <si>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</si>
  <si>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</si>
  <si>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</si>
  <si>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</si>
  <si>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</si>
  <si>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</si>
  <si>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</si>
  <si>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</si>
  <si>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</si>
  <si>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</si>
  <si>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</si>
  <si>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</si>
  <si>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</si>
  <si>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</si>
  <si>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</si>
  <si>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</si>
  <si>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</si>
  <si>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</si>
  <si>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</si>
  <si>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</si>
  <si>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</si>
  <si>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</si>
  <si>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</si>
  <si>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</si>
  <si>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</si>
  <si>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</si>
  <si>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</si>
  <si>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</si>
  <si>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</si>
  <si>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</si>
  <si>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</si>
  <si>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</si>
  <si>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</si>
  <si>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</si>
  <si>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</si>
  <si>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</si>
  <si>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</si>
  <si>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</si>
  <si>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</si>
  <si>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</si>
  <si>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</si>
  <si>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</si>
  <si>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</si>
  <si>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</si>
  <si>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</si>
  <si>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</si>
  <si>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</si>
  <si>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</si>
  <si>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</si>
  <si>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</si>
  <si>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</si>
  <si>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</si>
  <si>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</si>
  <si>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</si>
  <si>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</si>
  <si>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</si>
  <si>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</si>
  <si>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</si>
  <si>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</si>
  <si>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</si>
  <si>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</si>
  <si>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</si>
  <si>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</si>
  <si>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</si>
  <si>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</si>
  <si>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</si>
  <si>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</si>
  <si>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</si>
  <si>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</si>
  <si>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</si>
  <si>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</si>
  <si>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</si>
  <si>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</si>
  <si>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</si>
  <si>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</si>
  <si>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</si>
  <si>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</si>
  <si>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</si>
  <si>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</si>
  <si>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</si>
  <si>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</si>
  <si>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</si>
  <si>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</si>
  <si>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</si>
  <si>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</si>
  <si>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</si>
  <si>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</si>
  <si>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</si>
  <si>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</si>
  <si>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</si>
  <si>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</si>
  <si>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</si>
  <si>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</si>
  <si>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</si>
  <si>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</si>
  <si>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</si>
  <si>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</si>
  <si>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</si>
  <si>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</si>
  <si>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</si>
  <si>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</si>
  <si>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</si>
  <si>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</si>
  <si>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</si>
  <si>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</si>
  <si>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</si>
  <si>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</si>
  <si>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</si>
  <si>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</si>
  <si>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</si>
  <si>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</si>
  <si>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</si>
  <si>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</si>
  <si>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</si>
  <si>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</si>
  <si>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</si>
  <si>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</si>
  <si>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</si>
  <si>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</si>
  <si>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</si>
  <si>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</si>
  <si>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</si>
  <si>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</si>
  <si>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</si>
  <si>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</si>
  <si>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</si>
  <si>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</si>
  <si>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</si>
  <si>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</si>
  <si>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</si>
  <si>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</si>
  <si>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</si>
  <si>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</si>
  <si>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</si>
  <si>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</si>
  <si>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</si>
  <si>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</si>
  <si>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</si>
  <si>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</si>
  <si>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</si>
  <si>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</si>
  <si>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</si>
  <si>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</si>
  <si>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</si>
  <si>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</si>
  <si>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</si>
  <si>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</si>
  <si>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</si>
  <si>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</si>
  <si>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</si>
  <si>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</si>
  <si>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</si>
  <si>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</si>
  <si>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</si>
  <si>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</si>
  <si>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</si>
  <si>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</si>
  <si>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</si>
  <si>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</si>
  <si>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</si>
  <si>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</si>
  <si>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</si>
  <si>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</si>
  <si>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</si>
  <si>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</si>
  <si>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</si>
  <si>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</si>
  <si>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</si>
  <si>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</si>
  <si>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</si>
  <si>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</si>
  <si>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</si>
  <si>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</si>
  <si>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</si>
  <si>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</si>
  <si>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</si>
  <si>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</si>
  <si>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</si>
  <si>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</si>
  <si>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</si>
  <si>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</si>
  <si>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</si>
  <si>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</si>
  <si>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</si>
  <si>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</si>
  <si>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</si>
  <si>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</si>
  <si>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</si>
  <si>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</si>
  <si>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</si>
  <si>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</si>
  <si>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</si>
  <si>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</si>
  <si>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</si>
  <si>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</si>
  <si>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</si>
  <si>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</si>
  <si>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</si>
  <si>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</si>
  <si>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</si>
  <si>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</si>
  <si>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</si>
  <si>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</si>
  <si>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</si>
  <si>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</si>
  <si>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</si>
  <si>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</si>
  <si>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</si>
  <si>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</si>
  <si>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</si>
  <si>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</si>
  <si>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</si>
  <si>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</si>
  <si>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</si>
  <si>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</si>
  <si>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</si>
  <si>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</si>
  <si>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</si>
  <si>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</si>
  <si>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</si>
  <si>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</si>
  <si>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</si>
  <si>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</si>
  <si>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</si>
  <si>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</si>
  <si>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</si>
  <si>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</si>
  <si>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</si>
  <si>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</si>
  <si>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</si>
  <si>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</si>
  <si>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</si>
  <si>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</si>
  <si>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</si>
  <si>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</si>
  <si>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</si>
  <si>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</si>
  <si>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</si>
  <si>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</si>
  <si>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</si>
  <si>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</si>
  <si>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</si>
  <si>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</si>
  <si>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</si>
  <si>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</si>
  <si>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</si>
  <si>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</si>
  <si>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</si>
  <si>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</si>
  <si>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</si>
  <si>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</si>
  <si>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</si>
  <si>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</si>
  <si>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</si>
  <si>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</si>
  <si>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</si>
  <si>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</si>
  <si>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</si>
  <si>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</si>
  <si>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</si>
  <si>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</si>
  <si>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</si>
  <si>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</si>
  <si>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</si>
  <si>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</si>
  <si>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</si>
  <si>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</si>
  <si>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</si>
  <si>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</si>
  <si>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</si>
  <si>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</si>
  <si>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</si>
  <si>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</si>
  <si>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</si>
  <si>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</si>
  <si>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</si>
  <si>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</si>
  <si>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</si>
  <si>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</si>
  <si>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</si>
  <si>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</si>
  <si>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</si>
  <si>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</si>
  <si>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</si>
  <si>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</si>
  <si>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</si>
  <si>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</si>
  <si>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</si>
  <si>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</si>
  <si>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</si>
  <si>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</si>
  <si>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</si>
  <si>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</si>
  <si>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</si>
  <si>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</si>
  <si>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</si>
  <si>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</si>
  <si>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</si>
  <si>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</si>
  <si>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</si>
  <si>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</si>
  <si>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</si>
  <si>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</si>
  <si>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</si>
  <si>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</si>
  <si>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</si>
  <si>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</si>
  <si>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</si>
  <si>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</si>
  <si>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</si>
  <si>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</si>
  <si>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</si>
  <si>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</si>
  <si>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</si>
  <si>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</si>
  <si>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</si>
  <si>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</si>
  <si>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</si>
  <si>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</si>
  <si>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</si>
  <si>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</si>
  <si>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</si>
  <si>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</si>
  <si>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</si>
  <si>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</si>
  <si>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</si>
  <si>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</si>
  <si>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</si>
  <si>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</si>
  <si>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</si>
  <si>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</si>
  <si>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</si>
  <si>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</si>
  <si>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</si>
  <si>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</si>
  <si>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</si>
  <si>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</si>
  <si>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</si>
  <si>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</si>
  <si>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</si>
  <si>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</si>
  <si>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</si>
  <si>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</si>
  <si>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</si>
  <si>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</si>
  <si>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</si>
  <si>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</si>
  <si>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</si>
  <si>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</si>
  <si>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</si>
  <si>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</si>
  <si>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</si>
  <si>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</si>
  <si>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</si>
  <si>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</si>
  <si>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</si>
  <si>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</si>
  <si>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</si>
  <si>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</si>
  <si>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</si>
  <si>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</si>
  <si>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</si>
  <si>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</si>
  <si>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</si>
  <si>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</si>
  <si>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</si>
  <si>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</si>
  <si>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</si>
  <si>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</si>
  <si>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</si>
  <si>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</si>
  <si>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</si>
  <si>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</si>
  <si>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</si>
  <si>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</si>
  <si>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</si>
  <si>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</si>
  <si>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</si>
  <si>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</si>
  <si>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</si>
  <si>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</si>
  <si>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</si>
  <si>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</si>
  <si>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</si>
  <si>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</si>
  <si>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</si>
  <si>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</si>
  <si>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</si>
  <si>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</si>
  <si>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</si>
  <si>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</si>
  <si>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</si>
  <si>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</si>
  <si>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</si>
  <si>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</si>
  <si>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</si>
  <si>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</si>
  <si>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</si>
  <si>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</si>
  <si>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</si>
  <si>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</si>
  <si>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</si>
  <si>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</si>
  <si>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</si>
  <si>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</si>
  <si>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</si>
  <si>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</si>
  <si>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</si>
  <si>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</si>
  <si>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</si>
  <si>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</si>
  <si>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</si>
  <si>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</si>
  <si>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</si>
  <si>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</si>
  <si>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</si>
  <si>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</si>
  <si>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</si>
  <si>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</si>
  <si>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</si>
  <si>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</si>
  <si>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</si>
  <si>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</si>
  <si>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</si>
  <si>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</si>
  <si>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</si>
  <si>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</si>
  <si>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</si>
  <si>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</si>
  <si>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</si>
  <si>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</si>
  <si>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</si>
  <si>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</si>
  <si>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</si>
  <si>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</si>
  <si>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</si>
  <si>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</si>
  <si>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</si>
  <si>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</si>
  <si>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</si>
  <si>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</si>
  <si>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</si>
  <si>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</si>
  <si>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</si>
  <si>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</si>
  <si>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</si>
  <si>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</si>
  <si>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</si>
  <si>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</si>
  <si>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</si>
  <si>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</si>
  <si>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</si>
  <si>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</si>
  <si>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</si>
  <si>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</si>
  <si>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</si>
  <si>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</si>
  <si>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</si>
  <si>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</si>
  <si>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</si>
  <si>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</si>
  <si>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</si>
  <si>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</si>
  <si>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</si>
  <si>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</si>
  <si>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</si>
  <si>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</si>
  <si>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</si>
  <si>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</si>
  <si>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</si>
  <si>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</si>
  <si>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</si>
  <si>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</si>
  <si>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</si>
  <si>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</si>
  <si>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</si>
  <si>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</si>
  <si>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</si>
  <si>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</si>
  <si>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</si>
  <si>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</si>
  <si>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</si>
  <si>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</si>
  <si>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</si>
  <si>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</si>
  <si>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</si>
  <si>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</si>
  <si>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</si>
  <si>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</si>
  <si>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</si>
  <si>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</si>
  <si>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</si>
  <si>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</si>
  <si>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</si>
  <si>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</si>
  <si>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</si>
  <si>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</si>
  <si>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</si>
  <si>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</si>
  <si>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</si>
  <si>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</si>
  <si>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</si>
  <si>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</si>
  <si>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</si>
  <si>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</si>
  <si>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</si>
  <si>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</si>
  <si>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</si>
  <si>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</si>
  <si>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</si>
  <si>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</si>
  <si>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</si>
  <si>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</si>
  <si>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</si>
  <si>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</si>
  <si>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</si>
  <si>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</si>
  <si>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</si>
  <si>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</si>
  <si>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</si>
  <si>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</si>
  <si>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</si>
  <si>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</si>
  <si>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</si>
  <si>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</si>
  <si>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</si>
  <si>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</si>
  <si>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</si>
  <si>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</si>
  <si>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</si>
  <si>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</si>
  <si>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</si>
  <si>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</si>
  <si>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</si>
  <si>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</si>
  <si>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</si>
  <si>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</si>
  <si>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</si>
  <si>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</si>
  <si>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</si>
  <si>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</si>
  <si>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</si>
  <si>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</si>
  <si>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</si>
  <si>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</si>
  <si>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</si>
  <si>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</si>
  <si>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</si>
  <si>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</si>
  <si>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</si>
  <si>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</si>
  <si>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</si>
  <si>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</si>
  <si>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</si>
  <si>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</si>
  <si>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</si>
  <si>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</si>
  <si>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</si>
  <si>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</si>
  <si>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</si>
  <si>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</si>
  <si>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</si>
  <si>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</si>
  <si>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</si>
  <si>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</si>
  <si>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</si>
  <si>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</si>
  <si>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</si>
  <si>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</si>
  <si>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</si>
  <si>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</si>
  <si>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</si>
  <si>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</si>
  <si>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</si>
  <si>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</si>
  <si>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</si>
  <si>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</si>
  <si>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</si>
  <si>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</si>
  <si>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</si>
  <si>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</si>
  <si>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</si>
  <si>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</si>
  <si>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</si>
  <si>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</si>
  <si>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</si>
  <si>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</si>
  <si>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</si>
  <si>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</si>
  <si>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</si>
  <si>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</si>
  <si>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</si>
  <si>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</si>
  <si>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</si>
  <si>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</si>
  <si>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</si>
  <si>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</si>
  <si>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</si>
  <si>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</si>
  <si>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</si>
  <si>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</si>
  <si>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</si>
  <si>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</si>
  <si>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</si>
  <si>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</si>
  <si>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</si>
  <si>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</si>
  <si>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</si>
  <si>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</si>
  <si>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</si>
  <si>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</si>
  <si>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</si>
  <si>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</si>
  <si>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</si>
  <si>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</si>
  <si>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</si>
  <si>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</si>
  <si>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</si>
  <si>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</si>
  <si>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</si>
  <si>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</si>
  <si>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</si>
  <si>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</si>
  <si>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</si>
  <si>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</si>
  <si>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</si>
  <si>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</si>
  <si>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</si>
  <si>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</si>
  <si>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</si>
  <si>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</si>
  <si>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</si>
  <si>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</si>
  <si>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</si>
  <si>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</si>
  <si>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</si>
  <si>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</si>
  <si>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</si>
  <si>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</si>
  <si>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</si>
  <si>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</si>
  <si>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</si>
  <si>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</si>
  <si>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</si>
  <si>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</si>
  <si>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</si>
  <si>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</si>
  <si>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</si>
  <si>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</si>
  <si>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</si>
  <si>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</si>
  <si>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</si>
  <si>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</si>
  <si>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</si>
  <si>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</si>
  <si>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</si>
  <si>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</si>
  <si>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</si>
  <si>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</si>
  <si>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</si>
  <si>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</si>
  <si>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</si>
  <si>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</si>
  <si>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</si>
  <si>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</si>
  <si>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</si>
  <si>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</si>
  <si>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</si>
  <si>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</si>
  <si>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</si>
  <si>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</si>
  <si>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</si>
  <si>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</si>
  <si>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</si>
  <si>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</si>
  <si>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</si>
  <si>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</si>
  <si>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</si>
  <si>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</si>
  <si>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</si>
  <si>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</si>
  <si>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</si>
  <si>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</si>
  <si>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</si>
  <si>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</si>
  <si>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</si>
  <si>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</si>
  <si>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</si>
  <si>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</si>
  <si>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</si>
  <si>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</si>
  <si>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</si>
  <si>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</si>
  <si>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</si>
  <si>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</si>
  <si>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</si>
  <si>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</si>
  <si>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</si>
  <si>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</si>
  <si>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</si>
  <si>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</si>
  <si>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</si>
  <si>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</si>
  <si>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</si>
  <si>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</si>
  <si>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</si>
  <si>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</si>
  <si>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</si>
  <si>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</si>
  <si>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</si>
  <si>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</si>
  <si>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</si>
  <si>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</si>
  <si>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</si>
  <si>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</si>
  <si>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</si>
  <si>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</si>
  <si>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</si>
  <si>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</si>
  <si>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</si>
  <si>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</si>
  <si>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</si>
  <si>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</si>
  <si>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</si>
  <si>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</si>
  <si>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</si>
  <si>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</si>
  <si>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</si>
  <si>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</si>
  <si>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</si>
  <si>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</si>
  <si>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</si>
  <si>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</si>
  <si>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</si>
  <si>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</si>
  <si>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</si>
  <si>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</si>
  <si>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</si>
  <si>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</si>
  <si>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</si>
  <si>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</si>
  <si>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</si>
  <si>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</si>
  <si>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</si>
  <si>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</si>
  <si>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</si>
  <si>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</si>
  <si>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</si>
  <si>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</si>
  <si>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</si>
  <si>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</si>
  <si>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</si>
  <si>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</si>
  <si>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</si>
  <si>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</si>
  <si>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</si>
  <si>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</si>
  <si>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</si>
  <si>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</si>
  <si>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</si>
  <si>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</si>
  <si>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</si>
  <si>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</si>
  <si>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</si>
  <si>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</si>
  <si>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</si>
  <si>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</si>
  <si>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</si>
  <si>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</si>
  <si>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</si>
  <si>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</si>
  <si>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</si>
  <si>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</si>
  <si>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</si>
  <si>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</si>
  <si>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</si>
  <si>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</si>
  <si>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</si>
  <si>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</si>
  <si>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</si>
  <si>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</si>
  <si>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</si>
  <si>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</si>
  <si>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</si>
  <si>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</si>
  <si>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</si>
  <si>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</si>
  <si>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</si>
  <si>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</si>
  <si>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</si>
  <si>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</si>
  <si>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</si>
  <si>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</si>
  <si>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</si>
  <si>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</si>
  <si>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</si>
  <si>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</si>
  <si>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</si>
  <si>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</si>
  <si>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</si>
  <si>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</si>
  <si>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</si>
  <si>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</si>
  <si>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</si>
  <si>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</si>
  <si>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</si>
  <si>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</si>
  <si>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</si>
  <si>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</si>
  <si>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</si>
  <si>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</si>
  <si>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</si>
  <si>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</si>
  <si>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</si>
  <si>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</si>
  <si>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</si>
  <si>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</si>
  <si>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</si>
  <si>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</si>
  <si>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</si>
  <si>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</si>
  <si>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</si>
  <si>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</si>
  <si>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</si>
  <si>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</si>
  <si>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</si>
  <si>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</si>
  <si>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</si>
  <si>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</si>
  <si>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</si>
  <si>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</si>
  <si>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</si>
  <si>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</si>
  <si>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</si>
  <si>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</si>
  <si>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</si>
  <si>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</si>
  <si>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</si>
  <si>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</si>
  <si>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</si>
  <si>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</si>
  <si>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</si>
  <si>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</si>
  <si>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</si>
  <si>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</si>
  <si>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</si>
  <si>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</si>
  <si>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</si>
  <si>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</si>
  <si>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</si>
  <si>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</si>
  <si>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</si>
  <si>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</si>
  <si>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</si>
  <si>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</si>
  <si>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</si>
  <si>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</si>
  <si>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</si>
  <si>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</si>
  <si>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</si>
  <si>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</si>
  <si>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</si>
  <si>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</si>
  <si>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</si>
  <si>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</si>
  <si>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</si>
  <si>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</si>
  <si>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</si>
  <si>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</si>
  <si>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</si>
  <si>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</si>
  <si>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</si>
  <si>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</si>
  <si>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</si>
  <si>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</si>
  <si>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</si>
  <si>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</si>
  <si>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</si>
  <si>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</si>
  <si>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</si>
  <si>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</si>
  <si>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</si>
  <si>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</si>
  <si>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</si>
  <si>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</si>
  <si>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</si>
  <si>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</si>
  <si>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</si>
  <si>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</si>
  <si>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</si>
  <si>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</si>
  <si>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</si>
  <si>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</si>
  <si>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</si>
  <si>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</si>
  <si>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</si>
  <si>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</si>
  <si>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</si>
  <si>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</si>
  <si>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</si>
  <si>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</si>
  <si>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</si>
  <si>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</si>
  <si>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</si>
  <si>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</si>
  <si>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</si>
  <si>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</si>
  <si>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</si>
  <si>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</si>
  <si>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</si>
  <si>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</si>
  <si>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</si>
  <si>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</si>
  <si>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</si>
  <si>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</si>
  <si>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</si>
  <si>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</si>
  <si>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</si>
  <si>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</si>
  <si>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</si>
  <si>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</si>
  <si>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</si>
  <si>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</si>
  <si>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</si>
  <si>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</si>
  <si>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</si>
  <si>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</si>
  <si>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</si>
  <si>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</si>
  <si>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</si>
  <si>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</si>
  <si>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</si>
  <si>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</si>
  <si>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</si>
  <si>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</si>
  <si>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</si>
  <si>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</si>
  <si>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</si>
  <si>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</si>
  <si>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</si>
  <si>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</si>
  <si>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</si>
  <si>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</si>
  <si>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</si>
  <si>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</si>
  <si>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</si>
  <si>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</si>
  <si>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</si>
  <si>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</si>
  <si>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</si>
  <si>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</si>
  <si>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</si>
  <si>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</si>
  <si>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</si>
  <si>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</si>
  <si>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</si>
  <si>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</si>
  <si>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</si>
  <si>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</si>
  <si>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</si>
  <si>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</si>
  <si>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</si>
  <si>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</si>
  <si>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</si>
  <si>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</si>
  <si>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</si>
  <si>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</si>
  <si>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</si>
  <si>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</si>
  <si>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</si>
  <si>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</si>
  <si>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</si>
  <si>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</si>
  <si>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</si>
  <si>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</si>
  <si>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</si>
  <si>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</si>
  <si>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</si>
  <si>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</si>
  <si>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</si>
  <si>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</si>
  <si>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</si>
  <si>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</si>
  <si>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</si>
  <si>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</si>
  <si>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</si>
  <si>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</si>
  <si>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</si>
  <si>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</si>
  <si>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</si>
  <si>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</si>
  <si>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</si>
  <si>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</si>
  <si>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</si>
  <si>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</si>
  <si>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</si>
  <si>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</si>
  <si>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</si>
  <si>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</si>
  <si>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</si>
  <si>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</si>
  <si>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</si>
  <si>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</si>
  <si>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</si>
  <si>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</si>
  <si>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</si>
  <si>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</si>
  <si>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</si>
  <si>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</si>
  <si>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</si>
  <si>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</si>
  <si>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</si>
  <si>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</si>
  <si>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</si>
  <si>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</si>
  <si>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</si>
  <si>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</si>
  <si>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</si>
  <si>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</si>
  <si>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</si>
  <si>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</si>
  <si>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</si>
  <si>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</si>
  <si>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</si>
  <si>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</si>
  <si>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</si>
  <si>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</si>
  <si>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</si>
  <si>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</si>
  <si>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</si>
  <si>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</si>
  <si>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</si>
  <si>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</si>
  <si>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</si>
  <si>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</si>
  <si>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</si>
  <si>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</si>
  <si>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</si>
  <si>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</si>
  <si>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</si>
  <si>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</si>
  <si>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</si>
  <si>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</si>
  <si>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</si>
  <si>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</si>
  <si>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</si>
  <si>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</si>
  <si>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</si>
  <si>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</si>
  <si>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</si>
  <si>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</si>
  <si>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</si>
  <si>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</si>
  <si>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</si>
  <si>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</si>
  <si>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</si>
  <si>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</si>
  <si>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</si>
  <si>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</si>
  <si>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</si>
  <si>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</si>
  <si>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</si>
  <si>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</si>
  <si>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</si>
  <si>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</si>
  <si>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</si>
  <si>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</si>
  <si>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</si>
  <si>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</si>
  <si>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</si>
  <si>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</si>
  <si>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</si>
  <si>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</si>
  <si>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</si>
  <si>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</si>
  <si>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</si>
  <si>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</si>
  <si>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</si>
  <si>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</si>
  <si>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</si>
  <si>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</si>
  <si>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</si>
  <si>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</si>
  <si>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</si>
  <si>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</si>
  <si>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</si>
  <si>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</si>
  <si>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</si>
  <si>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</si>
  <si>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</si>
  <si>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</si>
  <si>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</si>
  <si>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</si>
  <si>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</si>
  <si>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</si>
  <si>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</si>
  <si>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</si>
  <si>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</si>
  <si>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</si>
  <si>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</si>
  <si>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</si>
  <si>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</si>
  <si>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</si>
  <si>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</si>
  <si>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</si>
  <si>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</si>
  <si>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</si>
  <si>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</si>
  <si>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</si>
  <si>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</si>
  <si>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</si>
  <si>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</si>
  <si>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</si>
  <si>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</si>
  <si>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</si>
  <si>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</si>
  <si>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</si>
  <si>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</si>
  <si>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</si>
  <si>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</si>
  <si>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</si>
  <si>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</si>
  <si>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</si>
  <si>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</si>
  <si>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</si>
  <si>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</si>
  <si>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</si>
  <si>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</si>
  <si>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</si>
  <si>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</si>
  <si>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</si>
  <si>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</si>
  <si>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</si>
  <si>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</si>
  <si>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</si>
  <si>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</si>
  <si>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</si>
  <si>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</si>
  <si>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</si>
  <si>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</si>
  <si>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</si>
  <si>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</si>
  <si>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</si>
  <si>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</si>
  <si>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</si>
  <si>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</si>
  <si>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</si>
  <si>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</si>
  <si>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</si>
  <si>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</si>
  <si>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</si>
  <si>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</si>
  <si>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</si>
  <si>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</si>
  <si>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</si>
  <si>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</si>
  <si>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</si>
  <si>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</si>
  <si>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</si>
  <si>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</si>
  <si>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</si>
  <si>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</si>
  <si>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</si>
  <si>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</si>
  <si>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</si>
  <si>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</si>
  <si>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</si>
  <si>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</si>
  <si>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</si>
  <si>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</si>
  <si>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</si>
  <si>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</si>
  <si>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</si>
  <si>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</si>
  <si>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</si>
  <si>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</si>
  <si>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</si>
  <si>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</si>
  <si>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</si>
  <si>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</si>
  <si>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</si>
  <si>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</si>
  <si>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</si>
  <si>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</si>
  <si>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</si>
  <si>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</si>
  <si>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</si>
  <si>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</si>
  <si>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</si>
  <si>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</si>
  <si>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</si>
  <si>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</si>
  <si>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</si>
  <si>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</si>
  <si>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</si>
  <si>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</si>
  <si>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</si>
  <si>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</si>
  <si>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</si>
  <si>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</si>
  <si>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</si>
  <si>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</si>
  <si>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</si>
  <si>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</si>
  <si>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</si>
  <si>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</si>
  <si>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</si>
  <si>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</si>
  <si>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</si>
  <si>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</si>
  <si>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</si>
  <si>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</si>
  <si>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</si>
  <si>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</si>
  <si>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</si>
  <si>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</si>
  <si>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</si>
  <si>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</si>
  <si>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</si>
  <si>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</si>
  <si>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</si>
  <si>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</si>
  <si>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</si>
  <si>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</si>
  <si>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</si>
  <si>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</si>
  <si>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</si>
  <si>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</si>
  <si>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</si>
  <si>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</si>
  <si>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</si>
  <si>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</si>
  <si>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</si>
  <si>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</si>
  <si>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</si>
  <si>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</si>
  <si>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</si>
  <si>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</si>
  <si>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</si>
  <si>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</si>
  <si>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</si>
  <si>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</si>
  <si>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</si>
  <si>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</si>
  <si>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</si>
  <si>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</si>
  <si>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</si>
  <si>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</si>
  <si>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</si>
  <si>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</si>
  <si>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</si>
  <si>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</si>
  <si>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</si>
  <si>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</si>
  <si>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</si>
  <si>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</si>
  <si>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</si>
  <si>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</si>
  <si>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</si>
  <si>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</si>
  <si>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</si>
  <si>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</si>
  <si>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</si>
  <si>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</si>
  <si>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</si>
  <si>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</si>
  <si>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</si>
  <si>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</si>
  <si>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</si>
  <si>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</si>
  <si>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</si>
  <si>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</si>
  <si>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</si>
  <si>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</si>
  <si>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</si>
  <si>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</si>
  <si>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</si>
  <si>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</si>
  <si>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</si>
  <si>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</si>
  <si>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</si>
  <si>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</si>
  <si>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</si>
  <si>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</si>
  <si>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</si>
  <si>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</si>
  <si>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</si>
  <si>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</si>
  <si>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</si>
  <si>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</si>
  <si>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</si>
  <si>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</si>
  <si>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</si>
  <si>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</si>
  <si>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</si>
  <si>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</si>
  <si>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</si>
  <si>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</si>
  <si>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</si>
  <si>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</si>
  <si>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</si>
  <si>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</si>
  <si>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</si>
  <si>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</si>
  <si>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</si>
  <si>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</si>
  <si>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</si>
  <si>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</si>
  <si>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</si>
  <si>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</si>
  <si>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</si>
  <si>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</si>
  <si>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</si>
  <si>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</si>
  <si>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</si>
  <si>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</si>
  <si>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</si>
  <si>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</si>
  <si>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</si>
  <si>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</si>
  <si>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</si>
  <si>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</si>
  <si>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</si>
  <si>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</si>
  <si>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</si>
  <si>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</si>
  <si>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</si>
  <si>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</si>
  <si>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</si>
  <si>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</si>
  <si>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</si>
  <si>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</si>
  <si>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</si>
  <si>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</si>
  <si>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</si>
  <si>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</si>
  <si>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</si>
  <si>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</si>
  <si>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</si>
  <si>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</si>
  <si>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</si>
  <si>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</si>
  <si>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</si>
  <si>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</si>
  <si>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</si>
  <si>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</si>
  <si>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</si>
  <si>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</si>
  <si>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</si>
  <si>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</si>
  <si>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</si>
  <si>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</si>
  <si>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</si>
  <si>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</si>
  <si>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</si>
  <si>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</si>
  <si>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</si>
  <si>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</si>
  <si>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</si>
  <si>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</si>
  <si>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</si>
  <si>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</si>
  <si>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</si>
  <si>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</si>
  <si>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</si>
  <si>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</si>
  <si>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</si>
  <si>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</si>
  <si>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</si>
  <si>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</si>
  <si>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</si>
  <si>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</si>
  <si>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</si>
  <si>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</si>
  <si>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</si>
  <si>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</si>
  <si>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</si>
  <si>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</si>
  <si>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</si>
  <si>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</si>
  <si>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</si>
  <si>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</si>
  <si>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</si>
  <si>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</si>
  <si>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</si>
  <si>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</si>
  <si>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</si>
  <si>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</si>
  <si>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</si>
  <si>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</si>
  <si>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</si>
  <si>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</si>
  <si>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</si>
  <si>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</si>
  <si>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</si>
  <si>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</si>
  <si>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</si>
  <si>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</si>
  <si>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</si>
  <si>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</si>
  <si>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</si>
  <si>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</si>
  <si>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</si>
  <si>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</si>
  <si>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</si>
  <si>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</si>
  <si>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</si>
  <si>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</si>
  <si>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</si>
  <si>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</si>
  <si>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</si>
  <si>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</si>
  <si>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</si>
  <si>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</si>
  <si>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</si>
  <si>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</si>
  <si>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</si>
  <si>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</si>
  <si>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</si>
  <si>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</si>
  <si>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</si>
  <si>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</si>
  <si>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</si>
  <si>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</si>
  <si>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</si>
  <si>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</si>
  <si>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</si>
  <si>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</si>
  <si>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</si>
  <si>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</si>
  <si>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</si>
  <si>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</si>
  <si>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</si>
  <si>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</si>
  <si>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</si>
  <si>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</si>
  <si>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</si>
  <si>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</si>
  <si>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</si>
  <si>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</si>
  <si>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</si>
  <si>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</si>
  <si>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</si>
  <si>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</si>
  <si>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</si>
  <si>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</si>
  <si>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</si>
  <si>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</si>
  <si>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</si>
  <si>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</si>
  <si>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</si>
  <si>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</si>
  <si>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</si>
  <si>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</si>
  <si>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</si>
  <si>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</si>
  <si>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</si>
  <si>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</si>
  <si>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</si>
  <si>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</si>
  <si>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</si>
  <si>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</si>
  <si>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</si>
  <si>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</si>
  <si>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</si>
  <si>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</si>
  <si>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</si>
  <si>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</si>
  <si>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</si>
  <si>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</si>
  <si>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</si>
  <si>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</si>
  <si>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</si>
  <si>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</si>
  <si>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</si>
  <si>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</si>
  <si>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</si>
  <si>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</si>
  <si>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</si>
  <si>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</si>
  <si>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</si>
  <si>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</si>
  <si>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</si>
  <si>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</si>
  <si>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</si>
  <si>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</si>
  <si>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</si>
  <si>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</si>
  <si>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</si>
  <si>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</si>
  <si>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</si>
  <si>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</si>
  <si>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</si>
  <si>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</si>
  <si>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</si>
  <si>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</si>
  <si>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</si>
  <si>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</si>
  <si>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</si>
  <si>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</si>
  <si>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</si>
  <si>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</si>
  <si>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</si>
  <si>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</si>
  <si>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</si>
  <si>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</si>
  <si>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</si>
  <si>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</si>
  <si>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</si>
  <si>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</si>
  <si>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</si>
  <si>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</si>
  <si>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</si>
  <si>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</si>
  <si>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</si>
  <si>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</si>
  <si>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</si>
  <si>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</si>
  <si>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</si>
  <si>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</si>
  <si>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</si>
  <si>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</si>
  <si>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</si>
  <si>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</si>
  <si>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</si>
  <si>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</si>
  <si>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</si>
  <si>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</si>
  <si>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</si>
  <si>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</si>
  <si>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</si>
  <si>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</si>
  <si>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</si>
  <si>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</si>
  <si>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</si>
  <si>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</si>
  <si>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</si>
  <si>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</si>
  <si>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</si>
  <si>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</si>
  <si>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</si>
  <si>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</si>
  <si>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</si>
  <si>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</si>
  <si>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</si>
  <si>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</si>
  <si>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</si>
  <si>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</si>
  <si>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</si>
  <si>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</si>
  <si>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</si>
  <si>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</si>
  <si>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</si>
  <si>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</si>
  <si>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</si>
  <si>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</si>
  <si>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</si>
  <si>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</si>
  <si>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</si>
  <si>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</si>
  <si>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</si>
  <si>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</si>
  <si>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</si>
  <si>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</si>
  <si>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</si>
  <si>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</si>
  <si>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</si>
  <si>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</si>
  <si>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</si>
  <si>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</si>
  <si>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</si>
  <si>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</si>
  <si>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</si>
  <si>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</si>
  <si>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</si>
  <si>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</si>
  <si>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</si>
  <si>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</si>
  <si>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</si>
  <si>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</si>
  <si>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</si>
  <si>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</si>
  <si>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</si>
  <si>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</si>
  <si>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</si>
  <si>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</si>
  <si>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</si>
  <si>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</si>
  <si>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</si>
  <si>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</si>
  <si>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</si>
  <si>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</si>
  <si>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</si>
  <si>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</si>
  <si>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</si>
  <si>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</si>
  <si>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</si>
  <si>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</si>
  <si>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</si>
  <si>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</si>
  <si>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</si>
  <si>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</si>
  <si>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</si>
  <si>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</si>
  <si>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</si>
  <si>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</si>
  <si>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</si>
  <si>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</si>
  <si>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</si>
  <si>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</si>
  <si>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</si>
  <si>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</si>
  <si>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</si>
  <si>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</si>
  <si>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</si>
  <si>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</si>
  <si>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</si>
  <si>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</si>
  <si>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</si>
  <si>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</si>
  <si>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</si>
  <si>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</si>
  <si>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</si>
  <si>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</si>
  <si>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</si>
  <si>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</si>
  <si>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</si>
  <si>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</si>
  <si>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</si>
  <si>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</si>
  <si>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</si>
  <si>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</si>
  <si>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</si>
  <si>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</si>
  <si>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</si>
  <si>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</si>
  <si>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</si>
  <si>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</si>
  <si>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</si>
  <si>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</si>
  <si>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</si>
  <si>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</si>
  <si>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</si>
  <si>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</si>
  <si>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</si>
  <si>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</si>
  <si>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</si>
  <si>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</si>
  <si>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</si>
  <si>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</si>
  <si>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</si>
  <si>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</si>
  <si>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</si>
  <si>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</si>
  <si>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</si>
  <si>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</si>
  <si>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</si>
  <si>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</si>
  <si>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</si>
  <si>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</si>
  <si>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</si>
  <si>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</si>
  <si>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</si>
  <si>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</si>
  <si>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</si>
  <si>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</si>
  <si>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</si>
  <si>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</si>
  <si>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</si>
  <si>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</si>
  <si>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</si>
  <si>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</si>
  <si>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</si>
  <si>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</si>
  <si>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</si>
  <si>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</si>
  <si>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</si>
  <si>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</si>
  <si>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</si>
  <si>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</si>
  <si>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</si>
  <si>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</si>
  <si>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</si>
  <si>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</si>
  <si>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</si>
  <si>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</si>
  <si>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</si>
  <si>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</si>
  <si>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</si>
  <si>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</si>
  <si>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</si>
  <si>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</si>
  <si>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</si>
  <si>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</si>
  <si>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</si>
  <si>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</si>
  <si>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</si>
  <si>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</si>
  <si>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</si>
  <si>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</si>
  <si>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</si>
  <si>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</si>
  <si>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</si>
  <si>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</si>
  <si>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</si>
  <si>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</si>
  <si>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</si>
  <si>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</si>
  <si>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</si>
  <si>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</si>
  <si>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</si>
  <si>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</si>
  <si>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</si>
  <si>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</si>
  <si>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</si>
  <si>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</si>
  <si>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</si>
  <si>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</si>
  <si>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</si>
  <si>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</si>
  <si>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</si>
  <si>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</si>
  <si>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</si>
  <si>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</si>
  <si>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</si>
  <si>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</si>
  <si>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</si>
  <si>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</si>
  <si>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</si>
  <si>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</si>
  <si>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</si>
  <si>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</si>
  <si>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</si>
  <si>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</si>
  <si>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</si>
  <si>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</si>
  <si>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</si>
  <si>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</si>
  <si>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</si>
  <si>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</si>
  <si>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</si>
  <si>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</si>
  <si>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</si>
  <si>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</si>
  <si>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</si>
  <si>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</si>
  <si>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</si>
  <si>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</si>
  <si>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</si>
  <si>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</si>
  <si>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</si>
  <si>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</si>
  <si>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</si>
  <si>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</si>
  <si>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</si>
  <si>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</si>
  <si>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</si>
  <si>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</si>
  <si>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</si>
  <si>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</si>
  <si>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</si>
  <si>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</si>
  <si>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</si>
  <si>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</si>
  <si>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</si>
  <si>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</si>
  <si>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</si>
  <si>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</si>
  <si>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</si>
  <si>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</si>
  <si>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</si>
  <si>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</si>
  <si>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</si>
  <si>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</si>
  <si>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</si>
  <si>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</si>
  <si>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</si>
  <si>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</si>
  <si>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</si>
  <si>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</si>
  <si>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</si>
  <si>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</si>
  <si>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</si>
  <si>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</si>
  <si>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</si>
  <si>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</si>
  <si>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</si>
  <si>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</si>
  <si>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</si>
  <si>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</si>
  <si>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</si>
  <si>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</si>
  <si>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</si>
  <si>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</si>
  <si>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</si>
  <si>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</si>
  <si>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</si>
  <si>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</si>
  <si>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</si>
  <si>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</si>
  <si>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</si>
  <si>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</si>
  <si>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</si>
  <si>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</si>
  <si>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</si>
  <si>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</si>
  <si>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</si>
  <si>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</si>
  <si>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</si>
  <si>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</si>
  <si>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</si>
  <si>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</si>
  <si>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</si>
  <si>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</si>
  <si>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</si>
  <si>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</si>
  <si>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</si>
  <si>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</si>
  <si>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</si>
  <si>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</si>
  <si>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</si>
  <si>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</si>
  <si>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</si>
  <si>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</si>
  <si>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</si>
  <si>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</si>
  <si>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</si>
  <si>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</si>
  <si>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</si>
  <si>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</si>
  <si>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</si>
  <si>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</si>
  <si>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</si>
  <si>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</si>
  <si>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</si>
  <si>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</si>
  <si>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</si>
  <si>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</si>
  <si>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</si>
  <si>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</si>
  <si>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</si>
  <si>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</si>
  <si>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</si>
  <si>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</si>
  <si>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</si>
  <si>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</si>
  <si>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</si>
  <si>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</si>
  <si>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</si>
  <si>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</si>
  <si>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</si>
  <si>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</si>
  <si>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</si>
  <si>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</si>
  <si>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</si>
  <si>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</si>
  <si>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</si>
  <si>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</si>
  <si>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</si>
  <si>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</si>
  <si>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</si>
  <si>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</si>
  <si>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</si>
  <si>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</si>
  <si>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</si>
  <si>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</si>
  <si>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</si>
  <si>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</si>
  <si>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</si>
  <si>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</si>
  <si>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</si>
  <si>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</si>
  <si>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</si>
  <si>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</si>
  <si>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</si>
  <si>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</si>
  <si>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</si>
  <si>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</si>
  <si>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</si>
  <si>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</si>
  <si>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</si>
  <si>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</si>
  <si>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</si>
  <si>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</si>
  <si>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</si>
  <si>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</si>
  <si>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</si>
  <si>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</si>
  <si>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</si>
  <si>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</si>
  <si>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</si>
  <si>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</si>
  <si>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</si>
  <si>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</si>
  <si>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</si>
  <si>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</si>
  <si>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</si>
  <si>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</si>
  <si>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</si>
  <si>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</si>
  <si>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</si>
  <si>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</si>
  <si>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</si>
  <si>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</si>
  <si>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</si>
  <si>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</si>
  <si>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</si>
  <si>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</si>
  <si>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</si>
  <si>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</si>
  <si>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</si>
  <si>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</si>
  <si>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</si>
  <si>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</si>
  <si>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</si>
  <si>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</si>
  <si>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</si>
  <si>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</si>
  <si>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</si>
  <si>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</si>
  <si>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</si>
  <si>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</si>
  <si>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</si>
  <si>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</si>
  <si>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</si>
  <si>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</si>
  <si>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</si>
  <si>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</si>
  <si>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</si>
  <si>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</si>
  <si>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</si>
  <si>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</si>
  <si>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</si>
  <si>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</si>
  <si>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</si>
  <si>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</si>
  <si>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</si>
  <si>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</si>
  <si>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</si>
  <si>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</si>
  <si>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</si>
  <si>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</si>
  <si>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</si>
  <si>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</si>
  <si>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</si>
  <si>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</si>
  <si>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</si>
  <si>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</si>
  <si>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</si>
  <si>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</si>
  <si>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</si>
  <si>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</si>
  <si>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</si>
  <si>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</si>
  <si>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</si>
  <si>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</si>
  <si>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</si>
  <si>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</si>
  <si>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</si>
  <si>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</si>
  <si>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</si>
  <si>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</si>
  <si>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</si>
  <si>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</si>
  <si>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</si>
  <si>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</si>
  <si>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</si>
  <si>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</si>
  <si>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</si>
  <si>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</si>
  <si>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</si>
  <si>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</si>
  <si>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</si>
  <si>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</si>
  <si>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</si>
  <si>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</si>
  <si>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</si>
  <si>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</si>
  <si>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</si>
  <si>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</si>
  <si>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</si>
  <si>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</si>
  <si>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</si>
  <si>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</si>
  <si>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</si>
  <si>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</si>
  <si>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</si>
  <si>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</si>
  <si>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</si>
  <si>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</si>
  <si>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</si>
  <si>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</si>
  <si>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</si>
  <si>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</si>
  <si>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</si>
  <si>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</si>
  <si>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</si>
  <si>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</si>
  <si>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</si>
  <si>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</si>
  <si>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</si>
  <si>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</si>
  <si>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</si>
  <si>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</si>
  <si>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</si>
  <si>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</si>
  <si>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</si>
  <si>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</si>
  <si>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</si>
  <si>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</si>
  <si>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</si>
  <si>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</si>
  <si>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</si>
  <si>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</si>
  <si>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</si>
  <si>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</si>
  <si>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</si>
  <si>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</si>
  <si>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</si>
  <si>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</si>
  <si>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</si>
  <si>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</si>
  <si>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</si>
  <si>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</si>
  <si>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</si>
  <si>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</si>
  <si>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</si>
  <si>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</si>
  <si>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</si>
  <si>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</si>
  <si>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</si>
  <si>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</si>
  <si>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</si>
  <si>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</si>
  <si>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</si>
  <si>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</si>
  <si>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</si>
  <si>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</si>
  <si>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</si>
  <si>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</si>
  <si>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</si>
  <si>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</si>
  <si>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</si>
  <si>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</si>
  <si>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</si>
  <si>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</si>
  <si>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</si>
  <si>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</si>
  <si>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</si>
  <si>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</si>
  <si>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</si>
  <si>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</si>
  <si>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</si>
  <si>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</si>
  <si>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</si>
  <si>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</si>
  <si>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</si>
  <si>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</si>
  <si>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</si>
  <si>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</si>
  <si>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</si>
  <si>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</si>
  <si>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</si>
  <si>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</si>
  <si>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</si>
  <si>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</si>
  <si>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</si>
  <si>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</si>
  <si>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</si>
  <si>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</si>
  <si>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</si>
  <si>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</si>
  <si>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</si>
  <si>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</si>
  <si>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</si>
  <si>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</si>
  <si>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</si>
  <si>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</si>
  <si>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</si>
  <si>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</si>
  <si>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</si>
  <si>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</si>
  <si>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</si>
  <si>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</si>
  <si>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</si>
  <si>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</si>
  <si>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</si>
  <si>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</si>
  <si>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</si>
  <si>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</si>
  <si>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</si>
  <si>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</si>
  <si>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</si>
  <si>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</si>
  <si>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</si>
  <si>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</si>
  <si>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</si>
  <si>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</si>
  <si>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</si>
  <si>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</si>
  <si>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</si>
  <si>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</si>
  <si>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</si>
  <si>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</si>
  <si>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</si>
  <si>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</si>
  <si>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</si>
  <si>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</si>
  <si>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</si>
  <si>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</si>
  <si>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</si>
  <si>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</si>
  <si>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</si>
  <si>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</si>
  <si>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</si>
  <si>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</si>
  <si>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</si>
  <si>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</si>
  <si>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</si>
  <si>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</si>
  <si>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</si>
  <si>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</si>
  <si>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</si>
  <si>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</si>
  <si>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</si>
  <si>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</si>
  <si>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</si>
  <si>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</si>
  <si>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</si>
  <si>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</si>
  <si>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</si>
  <si>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</si>
  <si>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</si>
  <si>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</si>
  <si>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</si>
  <si>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</si>
  <si>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</si>
  <si>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</si>
  <si>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</si>
  <si>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</si>
  <si>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</si>
  <si>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</si>
  <si>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</si>
  <si>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</si>
  <si>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</si>
  <si>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</si>
  <si>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</si>
  <si>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</si>
  <si>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</si>
  <si>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</si>
  <si>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</si>
  <si>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</si>
  <si>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</si>
  <si>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</si>
  <si>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</si>
  <si>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</si>
  <si>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</si>
  <si>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</si>
  <si>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</si>
  <si>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</si>
  <si>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</si>
  <si>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</si>
  <si>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</si>
  <si>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</si>
  <si>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</si>
  <si>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</si>
  <si>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</si>
  <si>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</si>
  <si>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</si>
  <si>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</si>
  <si>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</si>
  <si>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</si>
  <si>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</si>
  <si>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</si>
  <si>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</si>
  <si>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</si>
  <si>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</si>
  <si>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</si>
  <si>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</si>
  <si>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</si>
  <si>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</si>
  <si>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</si>
  <si>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</si>
  <si>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</si>
  <si>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</si>
  <si>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</si>
  <si>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</si>
  <si>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</si>
  <si>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</si>
  <si>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</si>
  <si>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</si>
  <si>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</si>
  <si>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</si>
  <si>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</si>
  <si>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</si>
  <si>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</si>
  <si>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</si>
  <si>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</si>
  <si>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</si>
  <si>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</si>
  <si>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</si>
  <si>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</si>
  <si>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</si>
  <si>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</si>
  <si>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</si>
  <si>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</si>
  <si>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</si>
  <si>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</si>
  <si>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</si>
  <si>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</si>
  <si>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</si>
  <si>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</si>
  <si>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</si>
  <si>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</si>
  <si>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</si>
  <si>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</si>
  <si>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</si>
  <si>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</si>
  <si>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</si>
  <si>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</si>
  <si>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</si>
  <si>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</si>
  <si>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</si>
  <si>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</si>
  <si>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</si>
  <si>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</si>
  <si>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</si>
  <si>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</si>
  <si>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</si>
  <si>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</si>
  <si>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</si>
  <si>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</si>
  <si>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</si>
  <si>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</si>
  <si>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</si>
  <si>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</si>
  <si>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</si>
  <si>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</si>
  <si>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</si>
  <si>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</si>
  <si>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</si>
  <si>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</si>
  <si>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</si>
  <si>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</si>
  <si>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</si>
  <si>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</si>
  <si>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</si>
  <si>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</si>
  <si>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</si>
  <si>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</si>
  <si>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</si>
  <si>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</si>
  <si>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</si>
  <si>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</si>
  <si>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</si>
  <si>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</si>
  <si>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</si>
  <si>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</si>
  <si>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</si>
  <si>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</si>
  <si>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</si>
  <si>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</si>
  <si>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</si>
  <si>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</si>
  <si>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</si>
  <si>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</si>
  <si>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</si>
  <si>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</si>
  <si>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</si>
  <si>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</si>
  <si>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</si>
  <si>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</si>
  <si>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</si>
  <si>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</si>
  <si>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</si>
  <si>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</si>
  <si>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</si>
  <si>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</si>
  <si>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</si>
  <si>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</si>
  <si>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</si>
  <si>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</si>
  <si>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</si>
  <si>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</si>
  <si>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</si>
  <si>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</si>
  <si>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</si>
  <si>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</si>
  <si>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</si>
  <si>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</si>
  <si>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</si>
  <si>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</si>
  <si>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</si>
  <si>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</si>
  <si>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</si>
  <si>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</si>
  <si>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</si>
  <si>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</si>
  <si>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</si>
  <si>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</si>
  <si>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</si>
  <si>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</si>
  <si>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</si>
  <si>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</si>
  <si>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</si>
  <si>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</si>
  <si>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</si>
  <si>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</si>
  <si>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</si>
  <si>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</si>
  <si>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</si>
  <si>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</si>
  <si>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</si>
  <si>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</si>
  <si>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</si>
  <si>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</si>
  <si>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</si>
  <si>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</si>
  <si>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</si>
  <si>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</si>
  <si>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</si>
  <si>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</si>
  <si>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</si>
  <si>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</si>
  <si>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</si>
  <si>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</si>
  <si>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</si>
  <si>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</si>
  <si>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</si>
  <si>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</si>
  <si>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</si>
  <si>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</si>
  <si>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</si>
  <si>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</si>
  <si>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</si>
  <si>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</si>
  <si>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</si>
  <si>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</si>
  <si>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</si>
  <si>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</si>
  <si>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</si>
  <si>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</si>
  <si>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</si>
  <si>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</si>
  <si>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</si>
  <si>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</si>
  <si>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</si>
  <si>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</si>
  <si>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</si>
  <si>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</si>
  <si>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</si>
  <si>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</si>
  <si>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</si>
  <si>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</si>
  <si>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</si>
  <si>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</si>
  <si>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</si>
  <si>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</si>
  <si>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</si>
  <si>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</si>
  <si>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</si>
  <si>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</si>
  <si>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</si>
  <si>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</si>
  <si>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</si>
  <si>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</si>
  <si>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</si>
  <si>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</si>
  <si>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</si>
  <si>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</si>
  <si>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</si>
  <si>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</si>
  <si>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</si>
  <si>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</si>
  <si>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</si>
  <si>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</si>
  <si>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</si>
  <si>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</si>
  <si>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</si>
  <si>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</si>
  <si>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</si>
  <si>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</si>
  <si>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</si>
  <si>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</si>
  <si>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</si>
  <si>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</si>
  <si>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</si>
  <si>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</si>
  <si>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</si>
  <si>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</si>
  <si>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</si>
  <si>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</si>
  <si>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</si>
  <si>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</si>
  <si>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</si>
  <si>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</si>
  <si>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</si>
  <si>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</si>
  <si>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</si>
  <si>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</si>
  <si>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</si>
  <si>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</si>
  <si>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</si>
  <si>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</si>
  <si>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</si>
  <si>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</si>
  <si>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</si>
  <si>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</si>
  <si>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</si>
  <si>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</si>
  <si>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</si>
  <si>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</si>
  <si>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</si>
  <si>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</si>
  <si>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</si>
  <si>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</si>
  <si>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</si>
  <si>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</si>
  <si>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</si>
  <si>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</si>
  <si>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</si>
  <si>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</si>
  <si>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</si>
  <si>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</si>
  <si>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</si>
  <si>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</si>
  <si>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</si>
  <si>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</si>
  <si>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</si>
  <si>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</si>
  <si>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</si>
  <si>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</si>
  <si>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</si>
  <si>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</si>
  <si>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</si>
  <si>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</si>
  <si>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</si>
  <si>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</si>
  <si>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</si>
  <si>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</si>
  <si>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</si>
  <si>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</si>
  <si>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</si>
  <si>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</si>
  <si>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</si>
  <si>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</si>
  <si>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</si>
  <si>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</si>
  <si>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</si>
  <si>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</si>
  <si>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</si>
  <si>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</si>
  <si>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</si>
  <si>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</si>
  <si>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</si>
  <si>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</si>
  <si>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</si>
  <si>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</si>
  <si>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</si>
  <si>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</si>
  <si>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</si>
  <si>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</si>
  <si>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</si>
  <si>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</si>
  <si>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</si>
  <si>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</si>
  <si>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</si>
  <si>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</si>
  <si>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</si>
  <si>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</si>
  <si>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</si>
  <si>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</si>
  <si>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</si>
  <si>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</si>
  <si>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</si>
  <si>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</si>
  <si>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</si>
  <si>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</si>
  <si>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</si>
  <si>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</si>
  <si>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</si>
  <si>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</si>
  <si>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</si>
  <si>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</si>
  <si>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</si>
  <si>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</si>
  <si>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</si>
  <si>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</si>
  <si>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</si>
  <si>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</si>
  <si>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</si>
  <si>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</si>
  <si>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</si>
  <si>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</si>
  <si>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</si>
  <si>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</si>
  <si>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</si>
  <si>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</si>
  <si>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</si>
  <si>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</si>
  <si>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</si>
  <si>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</si>
  <si>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</si>
  <si>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</si>
  <si>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</si>
  <si>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</si>
  <si>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</si>
  <si>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</si>
  <si>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</si>
  <si>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</si>
  <si>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</si>
  <si>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</si>
  <si>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</si>
  <si>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</si>
  <si>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</si>
  <si>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</si>
  <si>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</si>
  <si>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</si>
  <si>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</si>
  <si>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</si>
  <si>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</si>
  <si>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</si>
  <si>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</si>
  <si>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</si>
  <si>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</si>
  <si>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</si>
  <si>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</si>
  <si>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</si>
  <si>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</si>
  <si>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</si>
  <si>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</si>
  <si>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</si>
  <si>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</si>
  <si>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</si>
  <si>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</si>
  <si>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</si>
  <si>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</si>
  <si>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</si>
  <si>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</si>
  <si>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</si>
  <si>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</si>
  <si>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</si>
  <si>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</si>
  <si>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</si>
  <si>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</si>
  <si>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</si>
  <si>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</si>
  <si>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</si>
  <si>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</si>
  <si>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</si>
  <si>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</si>
  <si>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</si>
  <si>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</si>
  <si>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</si>
  <si>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</si>
  <si>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</si>
  <si>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</si>
  <si>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</si>
  <si>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</si>
  <si>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</si>
  <si>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</si>
  <si>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</si>
  <si>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</si>
  <si>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</si>
  <si>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</si>
  <si>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</si>
  <si>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</si>
  <si>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</si>
  <si>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</si>
  <si>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</si>
  <si>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</si>
  <si>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</si>
  <si>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</si>
  <si>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</si>
  <si>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</si>
  <si>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</si>
  <si>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</si>
  <si>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</si>
  <si>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</si>
  <si>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</si>
  <si>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</si>
  <si>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</si>
  <si>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</si>
  <si>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</si>
  <si>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</si>
  <si>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</si>
  <si>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</si>
  <si>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</si>
  <si>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</si>
  <si>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</si>
  <si>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</si>
  <si>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</si>
  <si>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</si>
  <si>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</si>
  <si>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</si>
  <si>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</si>
  <si>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</si>
  <si>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</si>
  <si>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</si>
  <si>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</si>
  <si>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</si>
  <si>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</si>
  <si>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</si>
  <si>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</si>
  <si>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</si>
  <si>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</si>
  <si>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</si>
  <si>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</si>
  <si>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</si>
  <si>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</si>
  <si>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</si>
  <si>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</si>
  <si>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</si>
  <si>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</si>
  <si>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</si>
  <si>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</si>
  <si>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</si>
  <si>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</si>
  <si>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</si>
  <si>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</si>
  <si>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</si>
  <si>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</si>
  <si>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</si>
  <si>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</si>
  <si>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</si>
  <si>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</si>
  <si>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</si>
  <si>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</si>
  <si>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</si>
  <si>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</si>
  <si>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</si>
  <si>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</si>
  <si>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</si>
  <si>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</si>
  <si>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</si>
  <si>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</si>
  <si>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</si>
  <si>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</si>
  <si>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</si>
  <si>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</si>
  <si>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</si>
  <si>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</si>
  <si>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</si>
  <si>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</si>
  <si>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</si>
  <si>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</si>
  <si>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</si>
  <si>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</si>
  <si>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</si>
  <si>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</si>
  <si>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</si>
  <si>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</si>
  <si>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</si>
  <si>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</si>
  <si>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</si>
  <si>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</si>
  <si>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</si>
  <si>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</si>
  <si>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</si>
  <si>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</si>
  <si>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</si>
  <si>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</si>
  <si>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</si>
  <si>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</si>
  <si>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</si>
  <si>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</si>
  <si>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</si>
  <si>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</si>
  <si>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</si>
  <si>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</si>
  <si>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</si>
  <si>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</si>
  <si>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</si>
  <si>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</si>
  <si>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</si>
  <si>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</si>
  <si>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</si>
  <si>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</si>
  <si>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</si>
  <si>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</si>
  <si>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</si>
  <si>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</si>
  <si>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</si>
  <si>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</si>
  <si>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</si>
  <si>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</si>
  <si>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</si>
  <si>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</si>
  <si>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</si>
  <si>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</si>
  <si>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</si>
  <si>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</si>
  <si>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</si>
  <si>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</si>
  <si>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</si>
  <si>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</si>
  <si>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</si>
  <si>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</si>
  <si>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</si>
  <si>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</si>
  <si>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</si>
  <si>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</si>
  <si>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</si>
  <si>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</si>
  <si>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</si>
  <si>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</si>
  <si>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</si>
  <si>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</si>
  <si>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</si>
  <si>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</si>
  <si>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</si>
  <si>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</si>
  <si>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</si>
  <si>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</si>
  <si>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</si>
  <si>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</si>
  <si>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</si>
  <si>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</si>
  <si>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</si>
  <si>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</si>
  <si>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</si>
  <si>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</si>
  <si>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</si>
  <si>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</si>
  <si>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</si>
  <si>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</si>
  <si>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</si>
  <si>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</si>
  <si>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</si>
  <si>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</si>
  <si>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</si>
  <si>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</si>
  <si>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</si>
  <si>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</si>
  <si>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</si>
  <si>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</si>
  <si>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</si>
  <si>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</si>
  <si>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</si>
  <si>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</si>
  <si>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</si>
  <si>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</si>
  <si>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</si>
  <si>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</si>
  <si>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</si>
  <si>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</si>
  <si>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</si>
  <si>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</si>
  <si>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</si>
  <si>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</si>
  <si>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</si>
  <si>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</si>
  <si>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</si>
  <si>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</si>
  <si>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</si>
  <si>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</si>
  <si>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</si>
  <si>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</si>
  <si>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</si>
  <si>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</si>
  <si>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</si>
  <si>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</si>
  <si>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</si>
  <si>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</si>
  <si>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</si>
  <si>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</si>
  <si>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</si>
  <si>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</si>
  <si>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</si>
  <si>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</si>
  <si>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</si>
  <si>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</si>
  <si>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</si>
  <si>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</si>
  <si>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</si>
  <si>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</si>
  <si>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</si>
  <si>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</si>
  <si>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</si>
  <si>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</si>
  <si>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</si>
  <si>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</si>
  <si>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</si>
  <si>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</si>
  <si>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</si>
  <si>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</si>
  <si>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</si>
  <si>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</si>
  <si>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</si>
  <si>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</si>
  <si>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</si>
  <si>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</si>
  <si>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</si>
  <si>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</si>
  <si>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</si>
  <si>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</si>
  <si>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</si>
  <si>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</si>
  <si>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</si>
  <si>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</si>
  <si>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</si>
  <si>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</si>
  <si>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</si>
  <si>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</si>
  <si>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</si>
  <si>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</si>
  <si>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</si>
  <si>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</si>
  <si>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</si>
  <si>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</si>
  <si>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</si>
  <si>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</si>
  <si>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</si>
  <si>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</si>
  <si>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</si>
  <si>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</si>
  <si>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</si>
  <si>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</si>
  <si>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</si>
  <si>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</si>
  <si>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</si>
  <si>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</si>
  <si>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</si>
  <si>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</si>
  <si>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</si>
  <si>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</si>
  <si>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</si>
  <si>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</si>
  <si>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</si>
  <si>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</si>
  <si>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</si>
  <si>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</si>
  <si>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</si>
  <si>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</si>
  <si>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</si>
  <si>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</si>
  <si>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</si>
  <si>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</si>
  <si>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</si>
  <si>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</si>
  <si>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</si>
  <si>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</si>
  <si>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</si>
  <si>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</si>
  <si>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</si>
  <si>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</si>
  <si>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</si>
  <si>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</si>
  <si>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</si>
  <si>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</si>
  <si>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</si>
  <si>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</si>
  <si>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</si>
  <si>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</si>
  <si>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</si>
  <si>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</si>
  <si>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</si>
  <si>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</si>
  <si>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</si>
  <si>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</si>
  <si>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</si>
  <si>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</si>
  <si>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</si>
  <si>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</si>
  <si>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</si>
  <si>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</si>
  <si>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</si>
  <si>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</si>
  <si>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</si>
  <si>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</si>
  <si>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</si>
  <si>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</si>
  <si>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</si>
  <si>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</si>
  <si>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</si>
  <si>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</si>
  <si>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</si>
  <si>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</si>
  <si>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</si>
  <si>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</si>
  <si>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</si>
  <si>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</si>
  <si>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</si>
  <si>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</si>
  <si>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</si>
  <si>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</si>
  <si>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</si>
  <si>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</si>
  <si>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</si>
  <si>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</si>
  <si>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</si>
  <si>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</si>
  <si>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</si>
  <si>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</si>
  <si>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</si>
  <si>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</si>
  <si>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</si>
  <si>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</si>
  <si>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</si>
  <si>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</si>
  <si>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</si>
  <si>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</si>
  <si>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</si>
  <si>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</si>
  <si>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</si>
  <si>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</si>
  <si>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</si>
  <si>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</si>
  <si>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</si>
  <si>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</si>
  <si>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</si>
  <si>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</si>
  <si>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</si>
  <si>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</si>
  <si>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</si>
  <si>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</si>
  <si>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</si>
  <si>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</si>
  <si>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</si>
  <si>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</si>
  <si>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</si>
  <si>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</si>
  <si>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</si>
  <si>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</si>
  <si>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</si>
  <si>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</si>
  <si>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</si>
  <si>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</si>
  <si>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</si>
  <si>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</si>
  <si>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</si>
  <si>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</si>
  <si>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</si>
  <si>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</si>
  <si>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</si>
  <si>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</si>
  <si>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</si>
  <si>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</si>
  <si>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</si>
  <si>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</si>
  <si>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</si>
  <si>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</si>
  <si>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</si>
  <si>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</si>
  <si>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</si>
  <si>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</si>
  <si>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</si>
  <si>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</si>
  <si>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</si>
  <si>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</si>
  <si>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</si>
  <si>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</si>
  <si>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</si>
  <si>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</si>
  <si>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</si>
  <si>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</si>
  <si>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</si>
  <si>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</si>
  <si>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</si>
  <si>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</si>
  <si>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</si>
  <si>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</si>
  <si>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</si>
  <si>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</si>
  <si>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</si>
  <si>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</si>
  <si>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</si>
  <si>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</si>
  <si>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</si>
  <si>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</si>
  <si>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</si>
  <si>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</si>
  <si>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</si>
  <si>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</si>
  <si>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</si>
  <si>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</si>
  <si>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</si>
  <si>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</si>
  <si>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</si>
  <si>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</si>
  <si>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</si>
  <si>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</si>
  <si>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</si>
  <si>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</si>
  <si>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</si>
  <si>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</si>
  <si>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</si>
  <si>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</si>
  <si>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</si>
  <si>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</si>
  <si>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</si>
  <si>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</si>
  <si>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</si>
  <si>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</si>
  <si>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</si>
  <si>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</si>
  <si>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</si>
  <si>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</si>
  <si>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</si>
  <si>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</si>
  <si>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</si>
  <si>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</si>
  <si>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</si>
  <si>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</si>
  <si>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</si>
  <si>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</si>
  <si>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</si>
  <si>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</si>
  <si>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</si>
  <si>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</si>
  <si>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</si>
  <si>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</si>
  <si>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</si>
  <si>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</si>
  <si>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</si>
  <si>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</si>
  <si>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</si>
  <si>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</si>
  <si>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</si>
  <si>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</si>
  <si>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</si>
  <si>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</si>
  <si>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</si>
  <si>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</si>
  <si>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</si>
  <si>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</si>
  <si>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</si>
  <si>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</si>
  <si>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</si>
  <si>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</si>
  <si>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</si>
  <si>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</si>
  <si>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</si>
  <si>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</si>
  <si>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</si>
  <si>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</si>
  <si>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</si>
  <si>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</si>
  <si>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</si>
  <si>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</si>
  <si>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</si>
  <si>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</si>
  <si>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</si>
  <si>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</si>
  <si>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</si>
  <si>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</si>
  <si>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</si>
  <si>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</si>
  <si>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</si>
  <si>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</si>
  <si>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</si>
  <si>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</si>
  <si>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</si>
  <si>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</si>
  <si>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</si>
  <si>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</si>
  <si>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</si>
  <si>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</si>
  <si>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</si>
  <si>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</si>
  <si>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</si>
  <si>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</si>
  <si>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</si>
  <si>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</si>
  <si>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</si>
  <si>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</si>
  <si>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</si>
  <si>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</si>
  <si>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</si>
  <si>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</si>
  <si>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</si>
  <si>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</si>
  <si>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</si>
  <si>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</si>
  <si>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</si>
  <si>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</si>
  <si>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</si>
  <si>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</si>
  <si>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</si>
  <si>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</si>
  <si>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</si>
  <si>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</si>
  <si>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</si>
  <si>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</si>
  <si>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</si>
  <si>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</si>
  <si>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</si>
  <si>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</si>
  <si>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</si>
  <si>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</si>
  <si>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</si>
  <si>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</si>
  <si>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</si>
  <si>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</si>
  <si>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</si>
  <si>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</si>
  <si>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</si>
  <si>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</si>
  <si>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</si>
  <si>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</si>
  <si>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</si>
  <si>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</si>
  <si>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</si>
  <si>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</si>
  <si>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</si>
  <si>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</si>
  <si>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</si>
  <si>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</si>
  <si>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</si>
  <si>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</si>
  <si>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</si>
  <si>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</si>
  <si>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</si>
  <si>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</si>
  <si>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</si>
  <si>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</si>
  <si>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</si>
  <si>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</si>
  <si>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</si>
  <si>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</si>
  <si>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</si>
  <si>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</si>
  <si>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</si>
  <si>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</si>
  <si>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</si>
  <si>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</si>
  <si>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</si>
  <si>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</si>
  <si>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</si>
  <si>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</si>
  <si>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</si>
  <si>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</si>
  <si>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</si>
  <si>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</si>
  <si>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</si>
  <si>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</si>
  <si>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</si>
  <si>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</si>
  <si>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</si>
  <si>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</si>
  <si>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</si>
  <si>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</si>
  <si>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</si>
  <si>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</si>
  <si>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</si>
  <si>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</si>
  <si>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</si>
  <si>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</si>
  <si>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</si>
  <si>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</si>
  <si>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</si>
  <si>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</si>
  <si>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</si>
  <si>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</si>
  <si>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</si>
  <si>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</si>
  <si>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</si>
  <si>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</si>
  <si>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</si>
  <si>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</si>
  <si>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</si>
  <si>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</si>
  <si>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</si>
  <si>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</si>
  <si>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</si>
  <si>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</si>
  <si>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</si>
  <si>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</si>
  <si>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</si>
  <si>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</si>
  <si>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</si>
  <si>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</si>
  <si>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</si>
  <si>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</si>
  <si>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</si>
  <si>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</si>
  <si>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</si>
  <si>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</si>
  <si>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</si>
  <si>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</si>
  <si>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</si>
  <si>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</si>
  <si>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</si>
  <si>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</si>
  <si>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</si>
  <si>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</si>
  <si>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</si>
  <si>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</si>
  <si>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</si>
  <si>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</si>
  <si>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</si>
  <si>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</si>
  <si>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</si>
  <si>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</si>
  <si>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</si>
  <si>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</si>
  <si>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</si>
  <si>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</si>
  <si>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</si>
  <si>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</si>
  <si>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</si>
  <si>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</si>
  <si>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</si>
  <si>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</si>
  <si>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</si>
  <si>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</si>
  <si>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</si>
  <si>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</si>
  <si>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</si>
  <si>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</si>
  <si>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</si>
  <si>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</si>
  <si>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</si>
  <si>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</si>
  <si>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</si>
  <si>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</si>
  <si>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</si>
  <si>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</si>
  <si>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</si>
  <si>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</si>
  <si>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</si>
  <si>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</si>
  <si>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</si>
  <si>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</si>
  <si>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</si>
  <si>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</si>
  <si>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</si>
  <si>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</si>
  <si>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</si>
  <si>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</si>
  <si>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</si>
  <si>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</si>
  <si>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</si>
  <si>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</si>
  <si>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</si>
  <si>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</si>
  <si>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</si>
  <si>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</si>
  <si>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</si>
  <si>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</si>
  <si>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</si>
  <si>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</si>
  <si>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</si>
  <si>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</si>
  <si>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</si>
  <si>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</si>
  <si>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</si>
  <si>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</si>
  <si>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</si>
  <si>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</si>
  <si>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</si>
  <si>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</si>
  <si>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</si>
  <si>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</si>
  <si>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</si>
  <si>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</si>
  <si>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</si>
  <si>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</si>
  <si>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</si>
  <si>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</si>
  <si>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</si>
  <si>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</si>
  <si>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</si>
  <si>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</si>
  <si>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</si>
  <si>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</si>
  <si>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</si>
  <si>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</si>
  <si>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</si>
  <si>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</si>
  <si>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</si>
  <si>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</si>
  <si>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</si>
  <si>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</si>
  <si>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</si>
  <si>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</si>
  <si>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</si>
  <si>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</si>
  <si>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</si>
  <si>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</si>
  <si>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</si>
  <si>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</si>
  <si>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</si>
  <si>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</si>
  <si>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</si>
  <si>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</si>
  <si>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</si>
  <si>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</si>
  <si>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</si>
  <si>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</si>
  <si>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</si>
  <si>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</si>
  <si>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</si>
  <si>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</si>
  <si>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</si>
  <si>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</si>
  <si>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</si>
  <si>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</si>
  <si>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</si>
  <si>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</si>
  <si>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</si>
  <si>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</si>
  <si>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</si>
  <si>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</si>
  <si>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</si>
  <si>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</si>
  <si>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</si>
  <si>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</si>
  <si>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</si>
  <si>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</si>
  <si>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</si>
  <si>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</si>
  <si>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</si>
  <si>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</si>
  <si>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</si>
  <si>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</si>
  <si>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</si>
  <si>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</si>
  <si>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</si>
  <si>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</si>
  <si>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</si>
  <si>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</si>
  <si>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</si>
  <si>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</si>
  <si>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</si>
  <si>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</si>
  <si>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</si>
  <si>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</si>
  <si>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</si>
  <si>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</si>
  <si>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</si>
  <si>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</si>
  <si>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</si>
  <si>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</si>
  <si>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</si>
  <si>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</si>
  <si>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</si>
  <si>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</si>
  <si>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</si>
  <si>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</si>
  <si>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</si>
  <si>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</si>
  <si>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</si>
  <si>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</si>
  <si>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</si>
  <si>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</si>
  <si>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</si>
  <si>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</si>
  <si>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</si>
  <si>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</si>
  <si>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</si>
  <si>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</si>
  <si>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</si>
  <si>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</si>
  <si>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</si>
  <si>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</si>
  <si>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</si>
  <si>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</si>
  <si>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</si>
  <si>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</si>
  <si>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</si>
  <si>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</si>
  <si>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</si>
  <si>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</si>
  <si>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</si>
  <si>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</si>
  <si>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</si>
  <si>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</si>
  <si>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</si>
  <si>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</si>
  <si>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</si>
  <si>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</si>
  <si>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</si>
  <si>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</si>
  <si>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</si>
  <si>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</si>
  <si>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</si>
  <si>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</si>
  <si>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</si>
  <si>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</si>
  <si>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</si>
  <si>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</si>
  <si>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</si>
  <si>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</si>
  <si>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</si>
  <si>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</si>
  <si>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</si>
  <si>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</si>
  <si>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</si>
  <si>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</si>
  <si>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</si>
  <si>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</si>
  <si>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</si>
  <si>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</si>
  <si>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</si>
  <si>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</si>
  <si>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</si>
  <si>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</si>
  <si>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</si>
  <si>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</si>
  <si>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</si>
  <si>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</si>
  <si>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</si>
  <si>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</si>
  <si>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</si>
  <si>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</si>
  <si>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</si>
  <si>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</si>
  <si>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</si>
  <si>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</si>
  <si>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</si>
  <si>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</si>
  <si>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</si>
  <si>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</si>
  <si>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</si>
  <si>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</si>
  <si>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</si>
  <si>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</si>
  <si>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</si>
  <si>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</si>
  <si>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</si>
  <si>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</si>
  <si>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</si>
  <si>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</si>
  <si>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</si>
  <si>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</si>
  <si>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</si>
  <si>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</si>
  <si>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</si>
  <si>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</si>
  <si>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</si>
  <si>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</si>
  <si>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</si>
  <si>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</si>
  <si>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</si>
  <si>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</si>
  <si>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</si>
  <si>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</si>
  <si>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</si>
  <si>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</si>
  <si>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</si>
  <si>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</si>
  <si>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</si>
  <si>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</si>
  <si>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</si>
  <si>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</si>
  <si>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</si>
  <si>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</si>
  <si>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</si>
  <si>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</si>
  <si>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</si>
  <si>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</si>
  <si>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</si>
  <si>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</si>
  <si>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</si>
  <si>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</si>
  <si>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</si>
  <si>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</si>
  <si>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</si>
  <si>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</si>
  <si>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</si>
  <si>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</si>
  <si>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</si>
  <si>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</si>
  <si>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</si>
  <si>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</si>
  <si>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</si>
  <si>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</si>
  <si>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</si>
  <si>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</si>
  <si>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</si>
  <si>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</si>
  <si>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</si>
  <si>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</si>
  <si>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</si>
  <si>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</si>
  <si>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</si>
  <si>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</si>
  <si>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</si>
  <si>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</si>
  <si>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</si>
  <si>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</si>
  <si>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</si>
  <si>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</si>
  <si>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</si>
  <si>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</si>
  <si>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</si>
  <si>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</si>
  <si>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</si>
  <si>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</si>
  <si>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</si>
  <si>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</si>
  <si>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</si>
  <si>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</si>
  <si>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</si>
  <si>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</si>
  <si>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</si>
  <si>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</si>
  <si>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</si>
  <si>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</si>
  <si>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</si>
  <si>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</si>
  <si>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</si>
  <si>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</si>
  <si>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</si>
  <si>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</si>
  <si>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</si>
  <si>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</si>
  <si>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</si>
  <si>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</si>
  <si>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</si>
  <si>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</si>
  <si>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</si>
  <si>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</si>
  <si>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</si>
  <si>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</si>
  <si>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</si>
  <si>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</si>
  <si>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</si>
  <si>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</si>
  <si>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</si>
  <si>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</si>
  <si>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</si>
  <si>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</si>
  <si>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</si>
  <si>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</si>
  <si>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</si>
  <si>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</si>
  <si>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</si>
  <si>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</si>
  <si>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</si>
  <si>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</si>
  <si>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</si>
  <si>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</si>
  <si>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</si>
  <si>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</si>
  <si>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</si>
  <si>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</si>
  <si>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</si>
  <si>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</si>
  <si>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</si>
  <si>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</si>
  <si>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</si>
  <si>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</si>
  <si>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</si>
  <si>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</si>
  <si>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</si>
  <si>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</si>
  <si>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</si>
  <si>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</si>
  <si>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</si>
  <si>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</si>
  <si>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</si>
  <si>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</si>
  <si>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</si>
  <si>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</si>
  <si>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</si>
  <si>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</si>
  <si>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</si>
  <si>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</si>
  <si>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</si>
  <si>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</si>
  <si>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</si>
  <si>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</si>
  <si>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</si>
  <si>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</si>
  <si>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</si>
  <si>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</si>
  <si>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</si>
  <si>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</si>
  <si>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</si>
  <si>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</si>
  <si>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</si>
  <si>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</si>
  <si>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</si>
  <si>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</si>
  <si>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</si>
  <si>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</si>
  <si>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</si>
  <si>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</si>
  <si>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</si>
  <si>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</si>
  <si>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</si>
  <si>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</si>
  <si>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</si>
  <si>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</si>
  <si>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</si>
  <si>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</si>
  <si>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</si>
  <si>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</si>
  <si>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</si>
  <si>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</si>
  <si>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</si>
  <si>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</si>
  <si>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</si>
  <si>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</si>
  <si>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</si>
  <si>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</si>
  <si>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</si>
  <si>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</si>
  <si>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</si>
  <si>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</si>
  <si>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</si>
  <si>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</si>
  <si>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</si>
  <si>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</si>
  <si>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</si>
  <si>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</si>
  <si>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</si>
  <si>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</si>
  <si>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</si>
  <si>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</si>
  <si>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</si>
  <si>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</si>
  <si>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</si>
  <si>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</si>
  <si>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</si>
  <si>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</si>
  <si>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</si>
  <si>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</si>
  <si>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</si>
  <si>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</si>
  <si>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</si>
  <si>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</si>
  <si>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</si>
  <si>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</si>
  <si>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</si>
  <si>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</si>
  <si>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</si>
  <si>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</si>
  <si>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</si>
  <si>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</si>
  <si>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</si>
  <si>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</si>
  <si>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</si>
  <si>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</si>
  <si>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</si>
  <si>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</si>
  <si>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</si>
  <si>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</si>
  <si>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</si>
  <si>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</si>
  <si>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</si>
  <si>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</si>
  <si>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</si>
  <si>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</si>
  <si>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</si>
  <si>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</si>
  <si>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</si>
  <si>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</si>
  <si>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</si>
  <si>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</si>
  <si>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</si>
  <si>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</si>
  <si>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</si>
  <si>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</si>
  <si>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</si>
  <si>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</si>
  <si>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</si>
  <si>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</si>
  <si>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</si>
  <si>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</si>
  <si>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</si>
  <si>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</si>
  <si>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</si>
  <si>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</si>
  <si>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</si>
  <si>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</si>
  <si>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</si>
  <si>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</si>
  <si>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</si>
  <si>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</si>
  <si>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</si>
  <si>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</si>
  <si>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</si>
  <si>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</si>
  <si>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</si>
  <si>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</si>
  <si>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</si>
  <si>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</si>
  <si>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</si>
  <si>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</si>
  <si>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</si>
  <si>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</si>
  <si>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</si>
  <si>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</si>
  <si>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</si>
  <si>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</si>
  <si>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</si>
  <si>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</si>
  <si>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</si>
  <si>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</si>
  <si>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</si>
  <si>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</si>
  <si>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</si>
  <si>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</si>
  <si>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</si>
  <si>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</si>
  <si>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</si>
  <si>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</si>
  <si>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</si>
  <si>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</si>
  <si>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</si>
  <si>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</si>
  <si>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</si>
  <si>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</si>
  <si>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</si>
  <si>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</si>
  <si>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</si>
  <si>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</si>
  <si>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</si>
  <si>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</si>
  <si>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</si>
  <si>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</si>
  <si>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</si>
  <si>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</si>
  <si>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</si>
  <si>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</si>
  <si>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</si>
  <si>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</si>
  <si>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</si>
  <si>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</si>
  <si>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</si>
  <si>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</si>
  <si>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</si>
  <si>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</si>
  <si>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</si>
  <si>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</si>
  <si>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</si>
  <si>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</si>
  <si>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</si>
  <si>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</si>
  <si>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</si>
  <si>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</si>
  <si>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</si>
  <si>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</si>
  <si>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</si>
  <si>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</si>
  <si>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</si>
  <si>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</si>
  <si>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</si>
  <si>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</si>
  <si>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</si>
  <si>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</si>
  <si>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</si>
  <si>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</si>
  <si>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</si>
  <si>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</si>
  <si>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</si>
  <si>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</si>
  <si>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</si>
  <si>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</si>
  <si>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</si>
  <si>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</si>
  <si>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</si>
  <si>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</si>
  <si>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</si>
  <si>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</si>
  <si>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</si>
  <si>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</si>
  <si>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</si>
  <si>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</si>
  <si>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</si>
  <si>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</si>
  <si>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</si>
  <si>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</si>
  <si>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</si>
  <si>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</si>
  <si>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</si>
  <si>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</si>
  <si>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</si>
  <si>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</si>
  <si>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</si>
  <si>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</si>
  <si>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</si>
  <si>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</si>
  <si>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</si>
  <si>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</si>
  <si>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</si>
  <si>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</si>
  <si>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</si>
  <si>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</si>
  <si>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</si>
  <si>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</si>
  <si>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</si>
  <si>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</si>
  <si>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</si>
  <si>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</si>
  <si>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</si>
  <si>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</si>
  <si>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</si>
  <si>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</si>
  <si>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</si>
  <si>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</si>
  <si>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</si>
  <si>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</si>
  <si>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</si>
  <si>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</si>
  <si>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</si>
  <si>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</si>
  <si>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</si>
  <si>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</si>
  <si>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</si>
  <si>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</si>
  <si>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</si>
  <si>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</si>
  <si>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</si>
  <si>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</si>
  <si>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</si>
  <si>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</si>
  <si>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</si>
  <si>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</si>
  <si>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</si>
  <si>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</si>
  <si>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</si>
  <si>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</si>
  <si>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</si>
  <si>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</si>
  <si>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</si>
  <si>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</si>
  <si>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</si>
  <si>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</si>
  <si>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</si>
  <si>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</si>
  <si>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</si>
  <si>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</si>
  <si>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</si>
  <si>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</si>
  <si>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</si>
  <si>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</si>
  <si>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</si>
  <si>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</si>
  <si>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</si>
  <si>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</si>
  <si>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</si>
  <si>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</si>
  <si>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</si>
  <si>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</si>
  <si>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</si>
  <si>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</si>
  <si>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</si>
  <si>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</si>
  <si>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</si>
  <si>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</si>
  <si>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</si>
  <si>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</si>
  <si>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</si>
  <si>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</si>
  <si>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</si>
  <si>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</si>
  <si>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</si>
  <si>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</si>
  <si>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</si>
  <si>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</si>
  <si>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</si>
  <si>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</si>
  <si>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</si>
  <si>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</si>
  <si>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</si>
  <si>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</si>
  <si>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</si>
  <si>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</si>
  <si>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</si>
  <si>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</si>
  <si>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</si>
  <si>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</si>
  <si>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</si>
  <si>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</si>
  <si>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</si>
  <si>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</si>
  <si>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</si>
  <si>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</si>
  <si>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</si>
  <si>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</si>
  <si>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</si>
  <si>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</si>
  <si>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</si>
  <si>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</si>
  <si>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</si>
  <si>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</si>
  <si>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</si>
  <si>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</si>
  <si>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</si>
  <si>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</si>
  <si>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</si>
  <si>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</si>
  <si>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</si>
  <si>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</si>
  <si>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</si>
  <si>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</si>
  <si>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</si>
  <si>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</si>
  <si>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</si>
  <si>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</si>
  <si>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</si>
  <si>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</si>
  <si>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</si>
  <si>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</si>
  <si>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</si>
  <si>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</si>
  <si>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</si>
  <si>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</si>
  <si>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</si>
  <si>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</si>
  <si>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</si>
  <si>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</si>
  <si>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</si>
  <si>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</si>
  <si>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</si>
  <si>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</si>
  <si>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</si>
  <si>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</si>
  <si>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</si>
  <si>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</si>
  <si>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</si>
  <si>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</si>
  <si>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</si>
  <si>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</si>
  <si>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</si>
  <si>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</si>
  <si>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</si>
  <si>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</si>
  <si>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</si>
  <si>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</si>
  <si>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</si>
  <si>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</si>
  <si>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</si>
  <si>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</si>
  <si>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</si>
  <si>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</si>
  <si>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</si>
  <si>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</si>
  <si>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</si>
  <si>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</si>
  <si>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</si>
  <si>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</si>
  <si>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</si>
  <si>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</si>
  <si>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</si>
  <si>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</si>
  <si>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</si>
  <si>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</si>
  <si>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</si>
  <si>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</si>
  <si>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</si>
  <si>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</si>
  <si>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</si>
  <si>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</si>
  <si>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</si>
  <si>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</si>
  <si>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</si>
  <si>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</si>
  <si>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</si>
  <si>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</si>
  <si>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</si>
  <si>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</si>
  <si>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</si>
  <si>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</si>
  <si>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</si>
  <si>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</si>
  <si>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</si>
  <si>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</si>
  <si>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</si>
  <si>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</si>
  <si>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</si>
  <si>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</si>
  <si>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</si>
  <si>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</si>
  <si>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</si>
  <si>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</si>
  <si>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</si>
  <si>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</si>
  <si>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</si>
  <si>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</si>
  <si>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</si>
  <si>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</si>
  <si>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</si>
  <si>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</si>
  <si>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</si>
  <si>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</si>
  <si>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</si>
  <si>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</si>
  <si>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</si>
  <si>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</si>
  <si>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</si>
  <si>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</si>
  <si>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</si>
  <si>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</si>
  <si>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</si>
  <si>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</si>
  <si>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</si>
  <si>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</si>
  <si>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</si>
  <si>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</si>
  <si>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</si>
  <si>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</si>
  <si>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</si>
  <si>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</si>
  <si>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</si>
  <si>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</si>
  <si>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</si>
  <si>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</si>
  <si>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</si>
  <si>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</si>
  <si>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</si>
  <si>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</si>
  <si>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</si>
  <si>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</si>
  <si>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</si>
  <si>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</si>
  <si>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</si>
  <si>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</si>
  <si>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</si>
  <si>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</si>
  <si>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</si>
  <si>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</si>
  <si>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</si>
  <si>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</si>
  <si>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</si>
  <si>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</si>
  <si>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</si>
  <si>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</si>
  <si>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</si>
  <si>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</si>
  <si>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</si>
  <si>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</si>
  <si>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</si>
  <si>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</si>
  <si>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</si>
  <si>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</si>
  <si>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</si>
  <si>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</si>
  <si>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</si>
  <si>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</si>
  <si>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</si>
  <si>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</si>
  <si>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</si>
  <si>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</si>
  <si>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</si>
  <si>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</si>
  <si>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</si>
  <si>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</si>
  <si>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</si>
  <si>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</si>
  <si>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</si>
  <si>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</si>
  <si>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</si>
  <si>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</si>
  <si>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</si>
  <si>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</si>
  <si>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</si>
  <si>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</si>
  <si>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</si>
  <si>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</si>
  <si>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</si>
  <si>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</si>
  <si>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</si>
  <si>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</si>
  <si>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</si>
  <si>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</si>
  <si>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</si>
  <si>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</si>
  <si>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</si>
  <si>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</si>
  <si>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</si>
  <si>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</si>
  <si>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</si>
  <si>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</si>
  <si>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</si>
  <si>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</si>
  <si>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</si>
  <si>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</si>
  <si>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</si>
  <si>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</si>
  <si>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</si>
  <si>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</si>
  <si>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</si>
  <si>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</si>
  <si>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</si>
  <si>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</si>
  <si>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</si>
  <si>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</si>
  <si>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</si>
  <si>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</si>
  <si>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</si>
  <si>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</si>
  <si>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</si>
  <si>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</si>
  <si>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</si>
  <si>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</si>
  <si>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</si>
  <si>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</si>
  <si>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</si>
  <si>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</si>
  <si>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</si>
  <si>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</si>
  <si>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</si>
  <si>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</si>
  <si>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</si>
  <si>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</si>
  <si>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</si>
  <si>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</si>
  <si>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</si>
  <si>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</si>
  <si>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</si>
  <si>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</si>
  <si>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</si>
  <si>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</si>
  <si>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</si>
  <si>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</si>
  <si>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</si>
  <si>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</si>
  <si>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</si>
  <si>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</si>
  <si>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</si>
  <si>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</si>
  <si>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</si>
  <si>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</si>
  <si>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</si>
  <si>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</si>
  <si>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</si>
  <si>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</si>
  <si>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</si>
  <si>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</si>
  <si>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</si>
  <si>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</si>
  <si>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</si>
  <si>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</si>
  <si>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</si>
  <si>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</si>
  <si>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</si>
  <si>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</si>
  <si>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</si>
  <si>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</si>
  <si>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</si>
  <si>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</si>
  <si>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</si>
  <si>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</si>
  <si>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</si>
  <si>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</si>
  <si>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</si>
  <si>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</si>
  <si>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</si>
  <si>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</si>
  <si>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</si>
  <si>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</si>
  <si>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</si>
  <si>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</si>
  <si>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</si>
  <si>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</si>
  <si>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</si>
  <si>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</si>
  <si>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</si>
  <si>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</si>
  <si>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</si>
  <si>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</si>
  <si>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</si>
  <si>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</si>
  <si>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</si>
  <si>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</si>
  <si>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</si>
  <si>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</si>
  <si>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</si>
  <si>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</si>
  <si>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</si>
  <si>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</si>
  <si>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</si>
  <si>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</si>
  <si>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</si>
  <si>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</si>
  <si>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</si>
  <si>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</si>
  <si>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</si>
  <si>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</si>
  <si>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</si>
  <si>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</si>
  <si>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</si>
  <si>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</si>
  <si>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</si>
  <si>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</si>
  <si>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</si>
  <si>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</si>
  <si>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</si>
  <si>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</si>
  <si>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</si>
  <si>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</si>
  <si>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</si>
  <si>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</si>
  <si>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</si>
  <si>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</si>
  <si>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</si>
  <si>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</si>
  <si>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</si>
  <si>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</si>
  <si>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</si>
  <si>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</si>
  <si>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</si>
  <si>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</si>
  <si>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</si>
  <si>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</si>
  <si>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</si>
  <si>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</si>
  <si>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</si>
  <si>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</si>
  <si>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</si>
  <si>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</si>
  <si>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</si>
  <si>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</si>
  <si>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</si>
  <si>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</si>
  <si>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</si>
  <si>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</si>
  <si>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</si>
  <si>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</si>
  <si>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</si>
  <si>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</si>
  <si>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</si>
  <si>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</si>
  <si>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</si>
  <si>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</si>
  <si>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</si>
  <si>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</si>
  <si>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</si>
  <si>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</si>
  <si>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</si>
  <si>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</si>
  <si>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</si>
  <si>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</si>
  <si>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</si>
  <si>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</si>
  <si>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</si>
  <si>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</si>
  <si>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</si>
  <si>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</si>
  <si>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</si>
  <si>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</si>
  <si>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</si>
  <si>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</si>
  <si>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</si>
  <si>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</si>
  <si>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</si>
  <si>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</si>
  <si>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</si>
  <si>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</si>
  <si>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</si>
  <si>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</si>
  <si>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</si>
  <si>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</si>
  <si>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</si>
  <si>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</si>
  <si>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</si>
  <si>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</si>
  <si>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</si>
  <si>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</si>
  <si>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</si>
  <si>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</si>
  <si>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</si>
  <si>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</si>
  <si>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</si>
  <si>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</si>
  <si>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</si>
  <si>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</si>
  <si>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</si>
  <si>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</si>
  <si>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</si>
  <si>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</si>
  <si>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</si>
  <si>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</si>
  <si>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</si>
  <si>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</si>
  <si>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</si>
  <si>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</si>
  <si>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</si>
  <si>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</si>
  <si>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</si>
  <si>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</si>
  <si>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</si>
  <si>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</si>
  <si>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</si>
  <si>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</si>
  <si>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</si>
  <si>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</si>
  <si>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</si>
  <si>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</si>
  <si>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</si>
  <si>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</si>
  <si>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</si>
  <si>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</si>
  <si>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</si>
  <si>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</si>
  <si>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</si>
  <si>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</si>
  <si>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</si>
  <si>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</si>
  <si>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</si>
  <si>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</si>
  <si>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</si>
  <si>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</si>
  <si>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</si>
  <si>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</si>
  <si>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</si>
  <si>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</si>
  <si>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</si>
  <si>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</si>
  <si>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</si>
  <si>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</si>
  <si>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</si>
  <si>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</si>
  <si>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</si>
  <si>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</si>
  <si>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</si>
  <si>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</si>
  <si>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</si>
  <si>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</si>
  <si>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</si>
  <si>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</si>
  <si>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</si>
  <si>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</si>
  <si>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</si>
  <si>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</si>
  <si>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</si>
  <si>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</si>
  <si>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</si>
  <si>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</si>
  <si>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</si>
  <si>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</si>
  <si>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</si>
  <si>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</si>
  <si>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</si>
  <si>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</si>
  <si>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</si>
  <si>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</si>
  <si>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</si>
  <si>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</si>
  <si>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</si>
  <si>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</si>
  <si>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</si>
  <si>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</si>
  <si>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</si>
  <si>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</si>
  <si>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</si>
  <si>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</si>
  <si>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</si>
  <si>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</si>
  <si>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</si>
  <si>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</si>
  <si>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</si>
  <si>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</si>
  <si>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</si>
  <si>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</si>
  <si>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</si>
  <si>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</si>
  <si>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</si>
  <si>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</si>
  <si>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</si>
  <si>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</si>
  <si>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</si>
  <si>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</si>
  <si>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</si>
  <si>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</si>
  <si>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</si>
  <si>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</si>
  <si>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</si>
  <si>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</si>
  <si>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</si>
  <si>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</si>
  <si>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</si>
  <si>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</si>
  <si>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</si>
  <si>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</si>
  <si>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</si>
  <si>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</si>
  <si>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</si>
  <si>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</si>
  <si>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</si>
  <si>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</si>
  <si>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</si>
  <si>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</si>
  <si>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</si>
  <si>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</si>
  <si>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</si>
  <si>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</si>
  <si>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</si>
  <si>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</si>
  <si>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</si>
  <si>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</si>
  <si>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</si>
  <si>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</si>
  <si>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</si>
  <si>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</si>
  <si>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</si>
  <si>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</si>
  <si>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</si>
  <si>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</si>
  <si>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</si>
  <si>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</si>
  <si>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</si>
  <si>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</si>
  <si>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</si>
  <si>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</si>
  <si>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</si>
  <si>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</si>
  <si>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</si>
  <si>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</si>
  <si>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</si>
  <si>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</si>
  <si>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</si>
  <si>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</si>
  <si>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</si>
  <si>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</si>
  <si>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</si>
  <si>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</si>
  <si>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</si>
  <si>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</si>
  <si>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</si>
  <si>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</si>
  <si>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</si>
  <si>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</si>
  <si>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</si>
  <si>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</si>
  <si>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</si>
  <si>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</si>
  <si>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</si>
  <si>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</si>
  <si>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</si>
  <si>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</si>
  <si>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</si>
  <si>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</si>
  <si>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</si>
  <si>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</si>
  <si>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</si>
  <si>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</si>
  <si>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</si>
  <si>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</si>
  <si>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</si>
  <si>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</si>
  <si>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</si>
  <si>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</si>
  <si>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</si>
  <si>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</si>
  <si>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</si>
  <si>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</si>
  <si>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</si>
  <si>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</si>
  <si>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</si>
  <si>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</si>
  <si>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</si>
  <si>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</si>
  <si>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</si>
  <si>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</si>
  <si>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</si>
  <si>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</si>
  <si>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</si>
  <si>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</si>
  <si>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</si>
  <si>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</si>
  <si>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</si>
  <si>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</si>
  <si>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</si>
  <si>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</si>
  <si>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</si>
  <si>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</si>
  <si>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</si>
  <si>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</si>
  <si>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</si>
  <si>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</si>
  <si>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</si>
  <si>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</si>
  <si>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</si>
  <si>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</si>
  <si>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</si>
  <si>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</si>
  <si>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</si>
  <si>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</si>
  <si>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</si>
  <si>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</si>
  <si>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</si>
  <si>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</si>
  <si>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</si>
  <si>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</si>
  <si>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</si>
  <si>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</si>
  <si>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</si>
  <si>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</si>
  <si>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</si>
  <si>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</si>
  <si>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</si>
  <si>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</si>
  <si>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</si>
  <si>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</si>
  <si>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</si>
  <si>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</si>
  <si>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</si>
  <si>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</si>
  <si>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</si>
  <si>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</si>
  <si>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</si>
  <si>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</si>
  <si>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</si>
  <si>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</si>
  <si>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</si>
  <si>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</si>
  <si>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</si>
  <si>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</si>
  <si>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</si>
  <si>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</si>
  <si>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</si>
  <si>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</si>
  <si>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</si>
  <si>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</si>
  <si>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</si>
  <si>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</si>
  <si>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</si>
  <si>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</si>
  <si>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</si>
  <si>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</si>
  <si>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</si>
  <si>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</si>
  <si>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</si>
  <si>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</si>
  <si>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</si>
  <si>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</si>
  <si>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</si>
  <si>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</si>
  <si>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</si>
  <si>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</si>
  <si>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</si>
  <si>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</si>
  <si>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</si>
  <si>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</si>
  <si>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</si>
  <si>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</si>
  <si>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</si>
  <si>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</si>
  <si>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</si>
  <si>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</si>
  <si>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</si>
  <si>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</si>
  <si>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</si>
  <si>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</si>
  <si>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</si>
  <si>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</si>
  <si>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</si>
  <si>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</si>
  <si>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</si>
  <si>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</si>
  <si>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</si>
  <si>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</si>
  <si>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</si>
  <si>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</si>
  <si>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</si>
  <si>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</si>
  <si>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</si>
  <si>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</si>
  <si>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</si>
  <si>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</si>
  <si>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</si>
  <si>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</si>
  <si>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</si>
  <si>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</si>
  <si>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</si>
  <si>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</si>
  <si>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</si>
  <si>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</si>
  <si>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</si>
  <si>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</si>
  <si>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</si>
  <si>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</si>
  <si>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</si>
  <si>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</si>
  <si>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</si>
  <si>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</si>
  <si>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</si>
  <si>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</si>
  <si>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</si>
  <si>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</si>
  <si>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</si>
  <si>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</si>
  <si>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</si>
  <si>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</si>
  <si>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</si>
  <si>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</si>
  <si>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</si>
  <si>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</si>
  <si>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</si>
  <si>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</si>
  <si>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</si>
  <si>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</si>
  <si>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</si>
  <si>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</si>
  <si>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</si>
  <si>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</si>
  <si>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</si>
  <si>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</si>
  <si>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</si>
  <si>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</si>
  <si>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</si>
  <si>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</si>
  <si>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</si>
  <si>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</si>
  <si>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</si>
  <si>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</si>
  <si>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</si>
  <si>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</si>
  <si>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</si>
  <si>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</si>
  <si>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</si>
  <si>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</si>
  <si>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</si>
  <si>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</si>
  <si>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</si>
  <si>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</si>
  <si>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</si>
  <si>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</si>
  <si>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</si>
  <si>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</si>
  <si>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</si>
  <si>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</si>
  <si>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</si>
  <si>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</si>
  <si>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</si>
  <si>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</si>
  <si>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</si>
  <si>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</si>
  <si>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</si>
  <si>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</si>
  <si>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</si>
  <si>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</si>
  <si>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</si>
  <si>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</si>
  <si>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</si>
  <si>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</si>
  <si>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</si>
  <si>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</si>
  <si>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</si>
  <si>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</si>
  <si>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</si>
  <si>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</si>
  <si>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</si>
  <si>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</si>
  <si>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</si>
  <si>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</si>
  <si>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</si>
  <si>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</si>
  <si>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</si>
  <si>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</si>
  <si>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</si>
  <si>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</si>
  <si>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</si>
  <si>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</si>
  <si>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</si>
  <si>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</si>
  <si>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</si>
  <si>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</si>
  <si>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</si>
  <si>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</si>
  <si>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</si>
  <si>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</si>
  <si>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</si>
  <si>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</si>
  <si>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</si>
  <si>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</si>
  <si>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</si>
  <si>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</si>
  <si>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</si>
  <si>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</si>
  <si>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</si>
  <si>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</si>
  <si>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</si>
  <si>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</si>
  <si>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</si>
  <si>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</si>
  <si>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</si>
  <si>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</si>
  <si>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</si>
  <si>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</si>
  <si>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</si>
  <si>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</si>
  <si>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</si>
  <si>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</si>
  <si>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</si>
  <si>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</si>
  <si>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</si>
  <si>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</si>
  <si>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</si>
  <si>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</si>
  <si>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</si>
  <si>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</si>
  <si>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</si>
  <si>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</si>
  <si>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</si>
  <si>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</si>
  <si>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</si>
  <si>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</si>
  <si>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</si>
  <si>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</si>
  <si>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</si>
  <si>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</si>
  <si>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</si>
  <si>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</si>
  <si>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</si>
  <si>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</si>
  <si>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</si>
  <si>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</si>
  <si>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</si>
  <si>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</si>
  <si>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</si>
  <si>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</si>
  <si>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</si>
  <si>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</si>
  <si>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</si>
  <si>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</si>
  <si>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</si>
  <si>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</si>
  <si>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</si>
  <si>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</si>
  <si>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</si>
  <si>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</si>
  <si>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</si>
  <si>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</si>
  <si>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</si>
  <si>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</si>
  <si>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</si>
  <si>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</si>
  <si>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</si>
  <si>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</si>
  <si>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</si>
  <si>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</si>
  <si>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</si>
  <si>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</si>
  <si>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</si>
  <si>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</si>
  <si>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</si>
  <si>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</si>
  <si>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</si>
  <si>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</si>
  <si>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</si>
  <si>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</si>
  <si>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</si>
  <si>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</si>
  <si>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</si>
  <si>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</si>
  <si>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</si>
  <si>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</si>
  <si>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</si>
  <si>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</si>
  <si>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</si>
  <si>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</si>
  <si>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</si>
  <si>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</si>
  <si>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</si>
  <si>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</si>
  <si>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</si>
  <si>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</si>
  <si>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</si>
  <si>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</si>
  <si>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</si>
  <si>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</si>
  <si>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</si>
  <si>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</si>
  <si>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</si>
  <si>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</si>
  <si>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</si>
  <si>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</si>
  <si>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</si>
  <si>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</si>
  <si>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</si>
  <si>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</si>
  <si>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</si>
  <si>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</si>
  <si>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</si>
  <si>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</si>
  <si>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</si>
  <si>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</si>
  <si>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</si>
  <si>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</si>
  <si>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</si>
  <si>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</si>
  <si>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</si>
  <si>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</si>
  <si>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</si>
  <si>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</si>
  <si>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</si>
  <si>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</si>
  <si>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</si>
  <si>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</si>
  <si>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</si>
  <si>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</si>
  <si>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</si>
  <si>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</si>
  <si>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</si>
  <si>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</si>
  <si>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</si>
  <si>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</si>
  <si>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</si>
  <si>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</si>
  <si>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</si>
  <si>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</si>
  <si>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</si>
  <si>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</si>
  <si>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</si>
  <si>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</si>
  <si>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</si>
  <si>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</si>
  <si>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</si>
  <si>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</si>
  <si>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</si>
  <si>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</si>
  <si>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</si>
  <si>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</si>
  <si>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</si>
  <si>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</si>
  <si>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</si>
  <si>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</si>
  <si>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</si>
  <si>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</si>
  <si>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</si>
  <si>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</si>
  <si>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</si>
  <si>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</si>
  <si>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</si>
  <si>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</si>
  <si>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</si>
  <si>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</si>
  <si>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</si>
  <si>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</si>
  <si>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</si>
  <si>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</si>
  <si>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</si>
  <si>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</si>
  <si>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</si>
  <si>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</si>
  <si>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</si>
  <si>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</si>
  <si>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</si>
  <si>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</si>
  <si>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</si>
  <si>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</si>
  <si>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</si>
  <si>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</si>
  <si>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</si>
  <si>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</si>
  <si>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</si>
  <si>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</si>
  <si>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</si>
  <si>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</si>
  <si>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</si>
  <si>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</si>
  <si>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</si>
  <si>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</si>
  <si>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</si>
  <si>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</si>
  <si>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</si>
  <si>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</si>
  <si>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</si>
  <si>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</si>
  <si>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</si>
  <si>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</si>
  <si>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</si>
  <si>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</si>
  <si>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</si>
  <si>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</si>
  <si>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</si>
  <si>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</si>
  <si>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</si>
  <si>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</si>
  <si>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</si>
  <si>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</si>
  <si>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</si>
  <si>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</si>
  <si>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</si>
  <si>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</si>
  <si>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</si>
  <si>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</si>
  <si>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</si>
  <si>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</si>
  <si>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</si>
  <si>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</si>
  <si>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</si>
  <si>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</si>
  <si>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</si>
  <si>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</si>
  <si>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</si>
  <si>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</si>
  <si>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</si>
  <si>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</si>
  <si>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</si>
  <si>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</si>
  <si>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</si>
  <si>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</si>
  <si>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</si>
  <si>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</si>
  <si>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</si>
  <si>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</si>
  <si>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</si>
  <si>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</si>
  <si>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</si>
  <si>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</si>
  <si>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</si>
  <si>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</si>
  <si>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</si>
  <si>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</si>
  <si>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</si>
  <si>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</si>
  <si>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</si>
  <si>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</si>
  <si>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</si>
  <si>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</si>
  <si>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</si>
  <si>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</si>
  <si>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</si>
  <si>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</si>
  <si>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</si>
  <si>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</si>
  <si>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</si>
  <si>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</si>
  <si>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</si>
  <si>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</si>
  <si>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</si>
  <si>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</si>
  <si>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</si>
  <si>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</si>
  <si>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</si>
  <si>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</si>
  <si>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</si>
  <si>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</si>
  <si>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</si>
  <si>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</si>
  <si>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</si>
  <si>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</si>
  <si>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</si>
  <si>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</si>
  <si>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</si>
  <si>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</si>
  <si>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</si>
  <si>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</si>
  <si>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</si>
  <si>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</si>
  <si>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</si>
  <si>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</si>
  <si>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</si>
  <si>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</si>
  <si>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</si>
  <si>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</si>
  <si>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</si>
  <si>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</si>
  <si>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</si>
  <si>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</si>
  <si>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</si>
  <si>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</si>
  <si>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</si>
  <si>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</si>
  <si>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</si>
  <si>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</si>
  <si>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</si>
  <si>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</si>
  <si>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</si>
  <si>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</si>
  <si>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</si>
  <si>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</si>
  <si>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</si>
  <si>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</si>
  <si>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</si>
  <si>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</si>
  <si>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</si>
  <si>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</si>
  <si>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</si>
  <si>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</si>
  <si>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</si>
  <si>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</si>
  <si>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</si>
  <si>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</si>
  <si>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</si>
  <si>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</si>
  <si>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</si>
  <si>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</si>
  <si>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</si>
  <si>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</si>
  <si>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</si>
  <si>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</si>
  <si>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</si>
  <si>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</si>
  <si>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</si>
  <si>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</si>
  <si>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</si>
  <si>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</si>
  <si>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</si>
  <si>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</si>
  <si>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</si>
  <si>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</si>
  <si>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</si>
  <si>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</si>
  <si>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</si>
  <si>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</si>
  <si>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</si>
  <si>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</si>
  <si>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</si>
  <si>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</si>
  <si>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</si>
  <si>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</si>
  <si>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</si>
  <si>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</si>
  <si>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</si>
  <si>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</si>
  <si>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</si>
  <si>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</si>
  <si>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</si>
  <si>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</si>
  <si>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</si>
  <si>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</si>
  <si>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</si>
  <si>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</si>
  <si>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</si>
  <si>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</si>
  <si>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</si>
  <si>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</si>
  <si>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</si>
  <si>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</si>
  <si>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</si>
  <si>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</si>
  <si>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</si>
  <si>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</si>
  <si>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</si>
  <si>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</si>
  <si>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</si>
  <si>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</si>
  <si>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</si>
  <si>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</si>
  <si>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</si>
  <si>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</si>
  <si>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</si>
  <si>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</si>
  <si>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</si>
  <si>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</si>
  <si>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</si>
  <si>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</si>
  <si>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</si>
  <si>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</si>
  <si>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</si>
  <si>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</si>
  <si>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</si>
  <si>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</si>
  <si>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</si>
  <si>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</si>
  <si>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</si>
  <si>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</si>
  <si>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</si>
  <si>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</si>
  <si>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</si>
  <si>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</si>
  <si>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</si>
  <si>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</si>
  <si>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</si>
  <si>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</si>
  <si>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</si>
  <si>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</si>
  <si>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</si>
  <si>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</si>
  <si>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</si>
  <si>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</si>
  <si>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</si>
  <si>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</si>
  <si>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</si>
  <si>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</si>
  <si>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</si>
  <si>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</si>
  <si>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</si>
  <si>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</si>
  <si>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</si>
  <si>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</si>
  <si>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</si>
  <si>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</si>
  <si>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</si>
  <si>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</si>
  <si>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</si>
  <si>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</si>
  <si>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</si>
  <si>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</si>
  <si>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</si>
  <si>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</si>
  <si>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</si>
  <si>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</si>
  <si>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</si>
  <si>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</si>
  <si>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</si>
  <si>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</si>
  <si>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</si>
  <si>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</si>
  <si>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</si>
  <si>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</si>
  <si>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</si>
  <si>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</si>
  <si>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</si>
  <si>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</si>
  <si>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</si>
  <si>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</si>
  <si>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</si>
  <si>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</si>
  <si>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</si>
  <si>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</si>
  <si>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</si>
  <si>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</si>
  <si>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</si>
  <si>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</si>
  <si>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</si>
  <si>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</si>
  <si>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</si>
  <si>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</si>
  <si>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</si>
  <si>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</si>
  <si>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</si>
  <si>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</si>
  <si>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</si>
  <si>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</si>
  <si>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</si>
  <si>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</si>
  <si>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</si>
  <si>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</si>
  <si>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</si>
  <si>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</si>
  <si>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</si>
  <si>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</si>
  <si>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</si>
  <si>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</si>
  <si>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</si>
  <si>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</si>
  <si>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</si>
  <si>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</si>
  <si>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</si>
  <si>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</si>
  <si>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</si>
  <si>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</si>
  <si>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</si>
  <si>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</si>
  <si>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</si>
  <si>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</si>
  <si>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</si>
  <si>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</si>
  <si>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</si>
  <si>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</si>
  <si>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</si>
  <si>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</si>
  <si>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</si>
  <si>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</si>
  <si>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</si>
  <si>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</si>
  <si>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</si>
  <si>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</si>
  <si>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</si>
  <si>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</si>
  <si>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</si>
  <si>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</si>
  <si>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</si>
  <si>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</si>
  <si>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</si>
  <si>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</si>
  <si>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</si>
  <si>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</si>
  <si>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</si>
  <si>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</si>
  <si>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</si>
  <si>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</si>
  <si>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</si>
  <si>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</si>
  <si>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</si>
  <si>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</si>
  <si>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</si>
  <si>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</si>
  <si>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</si>
  <si>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</si>
  <si>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</si>
  <si>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</si>
  <si>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</si>
  <si>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</si>
  <si>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</si>
  <si>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</si>
  <si>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</si>
  <si>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</si>
  <si>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</si>
  <si>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</si>
  <si>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</si>
  <si>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</si>
  <si>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</si>
  <si>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</si>
  <si>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</si>
  <si>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</si>
  <si>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</si>
  <si>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</si>
  <si>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</si>
  <si>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</si>
  <si>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</si>
  <si>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</si>
  <si>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</si>
  <si>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</si>
  <si>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</si>
  <si>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</si>
  <si>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</si>
  <si>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</si>
  <si>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</si>
  <si>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</si>
  <si>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</si>
  <si>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</si>
  <si>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</si>
  <si>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</si>
  <si>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</si>
  <si>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</si>
  <si>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</si>
  <si>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</si>
  <si>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</si>
  <si>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</si>
  <si>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</si>
  <si>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</si>
  <si>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</si>
  <si>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</si>
  <si>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</si>
  <si>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</si>
  <si>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</si>
  <si>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</si>
  <si>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</si>
  <si>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</si>
  <si>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</si>
  <si>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</si>
  <si>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</si>
  <si>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</si>
  <si>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</si>
  <si>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</si>
  <si>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</si>
  <si>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</si>
  <si>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</si>
  <si>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</si>
  <si>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</si>
  <si>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</si>
  <si>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</si>
  <si>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</si>
  <si>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</si>
  <si>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</si>
  <si>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</si>
  <si>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</si>
  <si>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</si>
  <si>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</si>
  <si>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</si>
  <si>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</si>
  <si>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</si>
  <si>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</si>
  <si>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</si>
  <si>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</si>
  <si>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</si>
  <si>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</si>
  <si>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</si>
  <si>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</si>
  <si>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</si>
  <si>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</si>
  <si>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</si>
  <si>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</si>
  <si>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</si>
  <si>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</si>
  <si>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</si>
  <si>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</si>
  <si>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</si>
  <si>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</si>
  <si>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</si>
  <si>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</si>
  <si>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</si>
  <si>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</si>
  <si>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</si>
  <si>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</si>
  <si>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</si>
  <si>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</si>
  <si>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</si>
  <si>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</si>
  <si>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</si>
  <si>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</si>
  <si>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</si>
  <si>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</si>
  <si>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</si>
  <si>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</si>
  <si>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</si>
  <si>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</si>
  <si>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</si>
  <si>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</si>
  <si>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</si>
  <si>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</si>
  <si>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</si>
  <si>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</si>
  <si>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</si>
  <si>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</si>
  <si>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</si>
  <si>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</si>
  <si>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</si>
  <si>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</si>
  <si>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</si>
  <si>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</si>
  <si>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</si>
  <si>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</si>
  <si>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</si>
  <si>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</si>
  <si>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</si>
  <si>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</si>
  <si>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</si>
  <si>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</si>
  <si>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</si>
  <si>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</si>
  <si>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</si>
  <si>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</si>
  <si>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</si>
  <si>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</si>
  <si>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</si>
  <si>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</si>
  <si>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</si>
  <si>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</si>
  <si>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</si>
  <si>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</si>
  <si>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</si>
  <si>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</si>
  <si>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</si>
  <si>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</si>
  <si>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</si>
  <si>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</si>
  <si>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</si>
  <si>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</si>
  <si>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</si>
  <si>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</si>
  <si>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</si>
  <si>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</si>
  <si>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</si>
  <si>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</si>
  <si>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</si>
  <si>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</si>
  <si>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</si>
  <si>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</si>
  <si>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</si>
  <si>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</si>
  <si>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</si>
  <si>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</si>
  <si>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</si>
  <si>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</si>
  <si>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</si>
  <si>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</si>
  <si>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</si>
  <si>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</si>
  <si>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</si>
  <si>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</si>
  <si>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</si>
  <si>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</si>
  <si>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</si>
  <si>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</si>
  <si>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</si>
  <si>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</si>
  <si>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</si>
  <si>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</si>
  <si>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</si>
  <si>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</si>
  <si>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</si>
  <si>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</si>
  <si>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</si>
  <si>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</si>
  <si>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</si>
  <si>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</si>
  <si>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</si>
  <si>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</si>
  <si>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</si>
  <si>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</si>
  <si>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</si>
  <si>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</si>
  <si>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</si>
  <si>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</si>
  <si>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</si>
  <si>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</si>
  <si>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</si>
  <si>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</si>
  <si>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</si>
  <si>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</si>
  <si>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</si>
  <si>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</si>
  <si>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</si>
  <si>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</si>
  <si>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</si>
  <si>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</si>
  <si>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</si>
  <si>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</si>
  <si>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</si>
  <si>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</si>
  <si>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</si>
  <si>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</si>
  <si>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</si>
  <si>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</si>
  <si>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</si>
  <si>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</si>
  <si>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</si>
  <si>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</si>
  <si>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</si>
  <si>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</si>
  <si>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</si>
  <si>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</si>
  <si>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</si>
  <si>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</si>
  <si>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</si>
  <si>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</si>
  <si>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</si>
  <si>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</si>
  <si>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</si>
  <si>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</si>
  <si>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</si>
  <si>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</si>
  <si>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</si>
  <si>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</si>
  <si>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</si>
  <si>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</si>
  <si>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</si>
  <si>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</si>
  <si>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</si>
  <si>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</si>
  <si>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</si>
  <si>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</si>
  <si>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</si>
  <si>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</si>
  <si>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</si>
  <si>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</si>
  <si>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</si>
  <si>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</si>
  <si>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</si>
  <si>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</si>
  <si>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</si>
  <si>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</si>
  <si>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</si>
  <si>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</si>
  <si>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</si>
  <si>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</si>
  <si>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</si>
  <si>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</si>
  <si>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</si>
  <si>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</si>
  <si>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</si>
  <si>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</si>
  <si>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</si>
  <si>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</si>
  <si>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</si>
  <si>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</si>
  <si>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</si>
  <si>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</si>
  <si>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</si>
  <si>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</si>
  <si>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</si>
  <si>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</si>
  <si>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</si>
  <si>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</si>
  <si>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</si>
  <si>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</si>
  <si>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</si>
  <si>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</si>
  <si>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</si>
  <si>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</si>
  <si>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</si>
  <si>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</si>
  <si>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</si>
  <si>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</si>
  <si>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</si>
  <si>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</si>
  <si>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</si>
  <si>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</si>
  <si>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</si>
  <si>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</si>
  <si>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</si>
  <si>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</si>
  <si>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</si>
  <si>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</si>
  <si>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</si>
  <si>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</si>
  <si>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</si>
  <si>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</si>
  <si>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</si>
  <si>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</si>
  <si>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</si>
  <si>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</si>
  <si>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</si>
  <si>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</si>
  <si>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</si>
  <si>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</si>
  <si>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</si>
  <si>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</si>
  <si>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</si>
  <si>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</si>
  <si>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</si>
  <si>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</si>
  <si>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</si>
  <si>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</si>
  <si>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</si>
  <si>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</si>
  <si>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</si>
  <si>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</si>
  <si>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</si>
  <si>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</si>
  <si>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</si>
  <si>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</si>
  <si>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</si>
  <si>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</si>
  <si>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</si>
  <si>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</si>
  <si>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</si>
  <si>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</si>
  <si>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</si>
  <si>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</si>
  <si>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</si>
  <si>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</si>
  <si>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</si>
  <si>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</si>
  <si>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</si>
  <si>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</si>
  <si>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</si>
  <si>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</si>
  <si>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</si>
  <si>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</si>
  <si>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</si>
  <si>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</si>
  <si>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</si>
  <si>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</si>
  <si>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</si>
  <si>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</si>
  <si>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</si>
  <si>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</si>
  <si>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</si>
  <si>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</si>
  <si>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</si>
  <si>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</si>
  <si>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</si>
  <si>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</si>
  <si>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</si>
  <si>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</si>
  <si>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</si>
  <si>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</si>
  <si>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</si>
  <si>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</si>
  <si>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</si>
  <si>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</si>
  <si>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</si>
  <si>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</si>
  <si>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</si>
  <si>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</si>
  <si>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</si>
  <si>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</si>
  <si>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</si>
  <si>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</si>
  <si>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</si>
  <si>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</si>
  <si>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</si>
  <si>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</si>
  <si>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</si>
  <si>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</si>
  <si>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</si>
  <si>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</si>
  <si>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</si>
  <si>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</si>
  <si>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</si>
  <si>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</si>
  <si>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</si>
  <si>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</si>
  <si>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</si>
  <si>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</si>
  <si>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</si>
  <si>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</si>
  <si>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</si>
  <si>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</si>
  <si>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</si>
  <si>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</si>
  <si>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</si>
  <si>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</si>
  <si>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</si>
  <si>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</si>
  <si>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</si>
  <si>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</si>
  <si>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</si>
  <si>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</si>
  <si>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</si>
  <si>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</si>
  <si>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</si>
  <si>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</si>
  <si>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</si>
  <si>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</si>
  <si>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</si>
  <si>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</si>
  <si>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</si>
  <si>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</si>
  <si>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</si>
  <si>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</si>
  <si>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</si>
  <si>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</si>
  <si>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</si>
  <si>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</si>
  <si>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</si>
  <si>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</si>
  <si>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</si>
  <si>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</si>
  <si>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</si>
  <si>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</si>
  <si>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</si>
  <si>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</si>
  <si>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</si>
  <si>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</si>
  <si>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</si>
  <si>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</si>
  <si>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</si>
  <si>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</si>
  <si>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</si>
  <si>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</si>
  <si>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</si>
  <si>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</si>
  <si>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</si>
  <si>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</si>
  <si>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</si>
  <si>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</si>
  <si>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</si>
  <si>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</si>
  <si>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</si>
  <si>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</si>
  <si>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</si>
  <si>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</si>
  <si>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</si>
  <si>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</si>
  <si>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</si>
  <si>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</si>
  <si>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</si>
  <si>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</si>
  <si>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</si>
  <si>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</si>
  <si>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</si>
  <si>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</si>
  <si>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</si>
  <si>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</si>
  <si>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</si>
  <si>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</si>
  <si>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</si>
  <si>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</si>
  <si>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</si>
  <si>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</si>
  <si>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</si>
  <si>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</si>
  <si>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</si>
  <si>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</si>
  <si>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</si>
  <si>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</si>
  <si>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</si>
  <si>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</si>
  <si>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</si>
  <si>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</si>
  <si>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</si>
  <si>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</si>
  <si>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</si>
  <si>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</si>
  <si>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</si>
  <si>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</si>
  <si>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</si>
  <si>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</si>
  <si>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</si>
  <si>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</si>
  <si>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</si>
  <si>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</si>
  <si>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</si>
  <si>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</si>
  <si>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</si>
  <si>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</si>
  <si>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</si>
  <si>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</si>
  <si>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</si>
  <si>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</si>
  <si>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</si>
  <si>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</si>
  <si>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</si>
  <si>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</si>
  <si>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</si>
  <si>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</si>
  <si>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</si>
  <si>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</si>
  <si>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</si>
  <si>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</si>
  <si>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</si>
  <si>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</si>
  <si>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</si>
  <si>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</si>
  <si>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</si>
  <si>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</si>
  <si>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</si>
  <si>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</si>
  <si>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</si>
  <si>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</si>
  <si>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</si>
  <si>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</si>
  <si>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</si>
  <si>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</si>
  <si>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</si>
  <si>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</si>
  <si>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</si>
  <si>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</si>
  <si>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</si>
  <si>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</si>
  <si>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</si>
  <si>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</si>
  <si>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</si>
  <si>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</si>
  <si>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</si>
  <si>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</si>
  <si>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</si>
  <si>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</si>
  <si>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</si>
  <si>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</si>
  <si>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</si>
  <si>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</si>
  <si>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</si>
  <si>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</si>
  <si>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</si>
  <si>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</si>
  <si>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</si>
  <si>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</si>
  <si>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</si>
  <si>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</si>
  <si>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</si>
  <si>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</si>
  <si>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</si>
  <si>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</si>
  <si>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</si>
  <si>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</si>
  <si>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</si>
  <si>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</si>
  <si>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</si>
  <si>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</si>
  <si>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</si>
  <si>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</si>
  <si>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</si>
  <si>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</si>
  <si>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</si>
  <si>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</si>
  <si>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</si>
  <si>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</si>
  <si>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</si>
  <si>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</si>
  <si>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</si>
  <si>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</si>
  <si>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</si>
  <si>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</si>
  <si>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</si>
  <si>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</si>
  <si>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</si>
  <si>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</si>
  <si>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</si>
  <si>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</si>
  <si>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</si>
  <si>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</si>
  <si>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</si>
  <si>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</si>
  <si>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</si>
  <si>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</si>
  <si>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</si>
  <si>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</si>
  <si>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</si>
  <si>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</si>
  <si>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</si>
  <si>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</si>
  <si>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</si>
  <si>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</si>
  <si>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</si>
  <si>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</si>
  <si>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</si>
  <si>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</si>
  <si>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</si>
  <si>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</si>
  <si>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</si>
  <si>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</si>
  <si>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</si>
  <si>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</si>
  <si>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</si>
  <si>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</si>
  <si>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</si>
  <si>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</si>
  <si>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</si>
  <si>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</si>
  <si>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</si>
  <si>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</si>
  <si>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</si>
  <si>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</si>
  <si>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</si>
  <si>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</si>
  <si>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</si>
  <si>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</si>
  <si>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</si>
  <si>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</si>
  <si>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</si>
  <si>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</si>
  <si>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</si>
  <si>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</si>
  <si>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</si>
  <si>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</si>
  <si>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</si>
  <si>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</si>
  <si>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</si>
  <si>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</si>
  <si>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</si>
  <si>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</si>
  <si>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</si>
  <si>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</si>
  <si>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</si>
  <si>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</si>
  <si>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</si>
  <si>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</si>
  <si>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</si>
  <si>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</si>
  <si>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</si>
  <si>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</si>
  <si>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</si>
  <si>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</si>
  <si>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</si>
  <si>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</si>
  <si>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</si>
  <si>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</si>
  <si>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</si>
  <si>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</si>
  <si>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</si>
  <si>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</si>
  <si>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</si>
  <si>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</si>
  <si>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</si>
  <si>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</si>
  <si>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</si>
  <si>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</si>
  <si>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</si>
  <si>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</si>
  <si>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</si>
  <si>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</si>
  <si>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</si>
  <si>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</si>
  <si>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</si>
  <si>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</si>
  <si>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</si>
  <si>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</si>
  <si>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</si>
  <si>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</si>
  <si>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</si>
  <si>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</si>
  <si>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</si>
  <si>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</si>
  <si>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</si>
  <si>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</si>
  <si>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</si>
  <si>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</si>
  <si>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</si>
  <si>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</si>
  <si>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</si>
  <si>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</si>
  <si>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</si>
  <si>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</si>
  <si>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</si>
  <si>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</si>
  <si>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</si>
  <si>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</si>
  <si>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</si>
  <si>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</si>
  <si>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</si>
  <si>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</si>
  <si>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</si>
  <si>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</si>
  <si>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</si>
  <si>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</si>
  <si>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</si>
  <si>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</si>
  <si>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</si>
  <si>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</si>
  <si>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</si>
  <si>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</si>
  <si>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</si>
  <si>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</si>
  <si>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</si>
  <si>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</si>
  <si>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</si>
  <si>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</si>
  <si>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</si>
  <si>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</si>
  <si>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</si>
  <si>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</si>
  <si>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</si>
  <si>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</si>
  <si>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</si>
  <si>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</si>
  <si>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</si>
  <si>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</si>
  <si>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</si>
  <si>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</si>
  <si>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</si>
  <si>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</si>
  <si>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</si>
  <si>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</si>
  <si>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</si>
  <si>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</si>
  <si>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</si>
  <si>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</si>
  <si>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</si>
  <si>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</si>
  <si>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</si>
  <si>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</si>
  <si>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</si>
  <si>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</si>
  <si>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</si>
  <si>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</si>
  <si>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</si>
  <si>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</si>
  <si>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</si>
  <si>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</si>
  <si>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</si>
  <si>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</si>
  <si>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</si>
  <si>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</si>
  <si>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</si>
  <si>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</si>
  <si>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</si>
  <si>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</si>
  <si>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</si>
  <si>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</si>
  <si>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</si>
  <si>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</si>
  <si>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</si>
  <si>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</si>
  <si>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</si>
  <si>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</si>
  <si>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</si>
  <si>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</si>
  <si>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</si>
  <si>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</si>
  <si>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</si>
  <si>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</si>
  <si>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</si>
  <si>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</si>
  <si>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</si>
  <si>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</si>
  <si>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</si>
  <si>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</si>
  <si>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</si>
  <si>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</si>
  <si>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</si>
  <si>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</si>
  <si>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</si>
  <si>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</si>
  <si>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</si>
  <si>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</si>
  <si>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</si>
  <si>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</si>
  <si>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</si>
  <si>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</si>
  <si>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</si>
  <si>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</si>
  <si>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</si>
  <si>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</si>
  <si>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</si>
  <si>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</si>
  <si>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</si>
  <si>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</si>
  <si>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</si>
  <si>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</si>
  <si>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</si>
  <si>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</si>
  <si>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</si>
  <si>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</si>
  <si>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</si>
  <si>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</si>
  <si>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</si>
  <si>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</si>
  <si>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</si>
  <si>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</si>
  <si>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</si>
  <si>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</si>
  <si>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</si>
  <si>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</si>
  <si>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</si>
  <si>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</si>
  <si>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</si>
  <si>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</si>
  <si>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</si>
  <si>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</si>
  <si>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</si>
  <si>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</si>
  <si>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</si>
  <si>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</si>
  <si>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</si>
  <si>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</si>
  <si>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</si>
  <si>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</si>
  <si>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</si>
  <si>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</si>
  <si>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</si>
  <si>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</si>
  <si>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</si>
  <si>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</si>
  <si>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</si>
  <si>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</si>
  <si>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</si>
  <si>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</si>
  <si>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</si>
  <si>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</si>
  <si>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</si>
  <si>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</si>
  <si>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</si>
  <si>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</si>
  <si>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</si>
  <si>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</si>
  <si>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</si>
  <si>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</si>
  <si>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</si>
  <si>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</si>
  <si>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</si>
  <si>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</si>
  <si>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</si>
  <si>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</si>
  <si>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</si>
  <si>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</si>
  <si>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</si>
  <si>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</si>
  <si>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</si>
  <si>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</si>
  <si>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</si>
  <si>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</si>
  <si>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</si>
  <si>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</si>
  <si>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</si>
  <si>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</si>
  <si>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</si>
  <si>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</si>
  <si>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</si>
  <si>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</si>
  <si>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</si>
  <si>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</si>
  <si>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</si>
  <si>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</si>
  <si>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</si>
  <si>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</si>
  <si>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</si>
  <si>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</si>
  <si>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</si>
  <si>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</si>
  <si>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</si>
  <si>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</si>
  <si>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</si>
  <si>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</si>
  <si>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</si>
  <si>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</si>
  <si>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</si>
  <si>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</si>
  <si>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</si>
  <si>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</si>
  <si>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</si>
  <si>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</si>
  <si>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</si>
  <si>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</si>
  <si>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</si>
  <si>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</si>
  <si>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</si>
  <si>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</si>
  <si>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</si>
  <si>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</si>
  <si>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</si>
  <si>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</si>
  <si>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</si>
  <si>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</si>
  <si>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</si>
  <si>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</si>
  <si>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</si>
  <si>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</si>
  <si>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</si>
  <si>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</si>
  <si>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</si>
  <si>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</si>
  <si>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</si>
  <si>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</si>
  <si>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</si>
  <si>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</si>
  <si>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</si>
  <si>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</si>
  <si>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</si>
  <si>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</si>
  <si>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</si>
  <si>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</si>
  <si>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</si>
  <si>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</si>
  <si>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</si>
  <si>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</si>
  <si>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</si>
  <si>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</si>
  <si>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</si>
  <si>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</si>
  <si>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</si>
  <si>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</si>
  <si>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</si>
  <si>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</si>
  <si>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</si>
  <si>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</si>
  <si>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</si>
  <si>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</si>
  <si>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</si>
  <si>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</si>
  <si>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</si>
  <si>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</si>
  <si>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</si>
  <si>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</si>
  <si>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</si>
  <si>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</si>
  <si>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</si>
  <si>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</si>
  <si>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</si>
  <si>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</si>
  <si>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</si>
  <si>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</si>
  <si>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</si>
  <si>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</si>
  <si>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</si>
  <si>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</si>
  <si>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</si>
  <si>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</si>
  <si>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</si>
  <si>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</si>
  <si>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</si>
  <si>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</si>
  <si>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</si>
  <si>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</si>
  <si>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</si>
  <si>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</si>
  <si>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</si>
  <si>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</si>
  <si>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</si>
  <si>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</si>
  <si>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</si>
  <si>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</si>
  <si>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</si>
  <si>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</si>
  <si>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</si>
  <si>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</si>
  <si>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</si>
  <si>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</si>
  <si>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</si>
  <si>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</si>
  <si>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</si>
  <si>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</si>
  <si>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</si>
  <si>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</si>
  <si>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</si>
  <si>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</si>
  <si>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</si>
  <si>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</si>
  <si>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</si>
  <si>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</si>
  <si>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</si>
  <si>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</si>
  <si>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</si>
  <si>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</si>
  <si>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</si>
  <si>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</si>
  <si>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</si>
  <si>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</si>
  <si>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</si>
  <si>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</si>
  <si>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</si>
  <si>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</si>
  <si>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</si>
  <si>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</si>
  <si>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</si>
  <si>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</si>
  <si>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</si>
  <si>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</si>
  <si>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</si>
  <si>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</si>
  <si>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</si>
  <si>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</si>
  <si>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</si>
  <si>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</si>
  <si>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</si>
  <si>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</si>
  <si>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</si>
  <si>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</si>
  <si>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</si>
  <si>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</si>
  <si>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</si>
  <si>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</si>
  <si>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</si>
  <si>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</si>
  <si>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</si>
  <si>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</si>
  <si>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</si>
  <si>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</si>
  <si>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</si>
  <si>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</si>
  <si>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</si>
  <si>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</si>
  <si>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</si>
  <si>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</si>
  <si>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</si>
  <si>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</si>
  <si>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</si>
  <si>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</si>
  <si>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</si>
  <si>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</si>
  <si>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</si>
  <si>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</si>
  <si>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</si>
  <si>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</si>
  <si>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</si>
  <si>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</si>
  <si>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</si>
  <si>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</si>
  <si>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</si>
  <si>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</si>
  <si>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</si>
  <si>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</si>
  <si>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</si>
  <si>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</si>
  <si>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</si>
  <si>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</si>
  <si>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</si>
  <si>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</si>
  <si>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</si>
  <si>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</si>
  <si>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</si>
  <si>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</si>
  <si>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</si>
  <si>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</si>
  <si>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</si>
  <si>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</si>
  <si>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</si>
  <si>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</si>
  <si>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</si>
  <si>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</si>
  <si>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</si>
  <si>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</si>
  <si>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</si>
  <si>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</si>
  <si>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</si>
  <si>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</si>
  <si>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</si>
  <si>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</si>
  <si>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</si>
  <si>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</si>
  <si>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</si>
  <si>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</si>
  <si>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</si>
  <si>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</si>
  <si>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</si>
  <si>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</si>
  <si>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</si>
  <si>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</si>
  <si>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</si>
  <si>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</si>
  <si>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</si>
  <si>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</si>
  <si>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</si>
  <si>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</si>
  <si>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</si>
  <si>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</si>
  <si>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</si>
  <si>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</si>
  <si>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</si>
  <si>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</si>
  <si>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</si>
  <si>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</si>
  <si>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</si>
  <si>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</si>
  <si>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</si>
  <si>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</si>
  <si>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</si>
  <si>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</si>
  <si>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</si>
  <si>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</si>
  <si>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</si>
  <si>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</si>
  <si>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</si>
  <si>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</si>
  <si>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</si>
  <si>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</si>
  <si>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</si>
  <si>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</si>
  <si>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</si>
  <si>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</si>
  <si>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</si>
  <si>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</si>
  <si>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</si>
  <si>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</si>
  <si>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</si>
  <si>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</si>
  <si>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</si>
  <si>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</si>
  <si>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</si>
  <si>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</si>
  <si>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</si>
  <si>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</si>
  <si>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</si>
  <si>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</si>
  <si>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</si>
  <si>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</si>
  <si>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</si>
  <si>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</si>
  <si>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</si>
  <si>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</si>
  <si>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</si>
  <si>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</si>
  <si>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</si>
  <si>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</si>
  <si>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</si>
  <si>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</si>
  <si>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</si>
  <si>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</si>
  <si>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</si>
  <si>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</si>
  <si>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</si>
  <si>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</si>
  <si>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</si>
  <si>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</si>
  <si>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</si>
  <si>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</si>
  <si>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</si>
  <si>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</si>
  <si>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</si>
  <si>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</si>
  <si>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</si>
  <si>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</si>
  <si>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</si>
  <si>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</si>
  <si>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</si>
  <si>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</si>
  <si>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</si>
  <si>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</si>
  <si>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</si>
  <si>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</si>
  <si>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</si>
  <si>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</si>
  <si>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</si>
  <si>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</si>
  <si>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</si>
  <si>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</si>
  <si>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</si>
  <si>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</si>
  <si>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</si>
  <si>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</si>
  <si>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</si>
  <si>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</si>
  <si>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</si>
  <si>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</si>
  <si>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</si>
  <si>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</si>
  <si>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</si>
  <si>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</si>
  <si>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</si>
  <si>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</si>
  <si>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</si>
  <si>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</si>
  <si>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</si>
  <si>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</si>
  <si>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</si>
  <si>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</si>
  <si>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</si>
  <si>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</si>
  <si>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</si>
  <si>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</si>
  <si>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</si>
  <si>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</si>
  <si>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</si>
  <si>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</si>
  <si>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</si>
  <si>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</si>
  <si>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</si>
  <si>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</si>
  <si>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</si>
  <si>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</si>
  <si>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</si>
  <si>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</si>
  <si>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</si>
  <si>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</si>
  <si>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</si>
  <si>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</si>
  <si>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</si>
  <si>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</si>
  <si>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</si>
  <si>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</si>
  <si>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</si>
  <si>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</si>
  <si>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</si>
  <si>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</si>
  <si>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</si>
  <si>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</si>
  <si>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</si>
  <si>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</si>
  <si>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</si>
  <si>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</si>
  <si>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</si>
  <si>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</si>
  <si>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</si>
  <si>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</si>
  <si>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</si>
  <si>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</si>
  <si>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</si>
  <si>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</si>
  <si>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</si>
  <si>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</si>
  <si>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</si>
  <si>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</si>
  <si>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</si>
  <si>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</si>
  <si>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</si>
  <si>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</si>
  <si>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</si>
  <si>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</si>
  <si>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</si>
  <si>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</si>
  <si>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</si>
  <si>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</si>
  <si>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</si>
  <si>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</si>
  <si>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</si>
  <si>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</si>
  <si>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</si>
  <si>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</si>
  <si>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</si>
  <si>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</si>
  <si>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</si>
  <si>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</si>
  <si>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</si>
  <si>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</si>
  <si>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</si>
  <si>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</si>
  <si>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</si>
  <si>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</si>
  <si>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</si>
  <si>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</si>
  <si>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</si>
  <si>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</si>
  <si>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</si>
  <si>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</si>
  <si>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</si>
  <si>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</si>
  <si>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</si>
  <si>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</si>
  <si>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</si>
  <si>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</si>
  <si>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</si>
  <si>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</si>
  <si>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</si>
  <si>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</si>
  <si>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</si>
  <si>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</si>
  <si>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</si>
  <si>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</si>
  <si>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</si>
  <si>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</si>
  <si>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</si>
  <si>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</si>
  <si>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</si>
  <si>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</si>
  <si>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</si>
  <si>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</si>
  <si>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</si>
  <si>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</si>
  <si>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</si>
  <si>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</si>
  <si>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</si>
  <si>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</si>
  <si>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</si>
  <si>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</si>
  <si>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</si>
  <si>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</si>
  <si>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</si>
  <si>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</si>
  <si>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</si>
  <si>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</si>
  <si>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</si>
  <si>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</si>
  <si>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</si>
  <si>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</si>
  <si>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</si>
  <si>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</si>
  <si>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</si>
  <si>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</si>
  <si>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</si>
  <si>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</si>
  <si>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</si>
  <si>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</si>
  <si>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</si>
  <si>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</si>
  <si>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</si>
  <si>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</si>
  <si>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</si>
  <si>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</si>
  <si>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</si>
  <si>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</si>
  <si>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</si>
  <si>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</si>
  <si>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</si>
  <si>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</si>
  <si>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</si>
  <si>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</si>
  <si>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</si>
  <si>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</si>
  <si>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</si>
  <si>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</si>
  <si>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</si>
  <si>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</si>
  <si>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</si>
  <si>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</si>
  <si>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</si>
  <si>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</si>
  <si>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</si>
  <si>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</si>
  <si>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</si>
  <si>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</si>
  <si>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</si>
  <si>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</si>
  <si>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</si>
  <si>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</si>
  <si>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</si>
  <si>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</si>
  <si>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</si>
  <si>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</si>
  <si>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</si>
  <si>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</si>
  <si>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</si>
  <si>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</si>
  <si>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</si>
  <si>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</si>
  <si>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</si>
  <si>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</si>
  <si>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</si>
  <si>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</si>
  <si>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</si>
  <si>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</si>
  <si>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</si>
  <si>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</si>
  <si>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</si>
  <si>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</si>
  <si>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</si>
  <si>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</si>
  <si>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</si>
  <si>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</si>
  <si>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</si>
  <si>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</si>
  <si>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</si>
  <si>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</si>
  <si>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</si>
  <si>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</si>
  <si>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</si>
  <si>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</si>
  <si>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</si>
  <si>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</si>
  <si>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</si>
  <si>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</si>
  <si>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</si>
  <si>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</si>
  <si>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</si>
  <si>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</si>
  <si>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</si>
  <si>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</si>
  <si>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</si>
  <si>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</si>
  <si>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</si>
  <si>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</si>
  <si>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</si>
  <si>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</si>
  <si>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</si>
  <si>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</si>
  <si>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</si>
  <si>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</si>
  <si>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</si>
  <si>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</si>
  <si>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</si>
  <si>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</si>
  <si>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</si>
  <si>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</si>
  <si>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</si>
  <si>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</si>
  <si>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</si>
  <si>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</si>
  <si>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</si>
  <si>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</si>
  <si>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</si>
  <si>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</si>
  <si>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</si>
  <si>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</si>
  <si>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</si>
  <si>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</si>
  <si>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</si>
  <si>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</si>
  <si>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</si>
  <si>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</si>
  <si>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</si>
  <si>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</si>
  <si>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</si>
  <si>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</si>
  <si>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</si>
  <si>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</si>
  <si>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</si>
  <si>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</si>
  <si>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</si>
  <si>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</si>
  <si>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</si>
  <si>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</si>
  <si>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</si>
  <si>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</si>
  <si>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</si>
  <si>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</si>
  <si>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</si>
  <si>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</si>
  <si>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</si>
  <si>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</si>
  <si>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</si>
  <si>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</si>
  <si>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</si>
  <si>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</si>
  <si>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</si>
  <si>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</si>
  <si>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</si>
  <si>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</si>
  <si>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</si>
  <si>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</si>
  <si>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</si>
  <si>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</si>
  <si>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</si>
  <si>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</si>
  <si>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</si>
  <si>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</si>
  <si>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</si>
  <si>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</si>
  <si>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</si>
  <si>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</si>
  <si>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</si>
  <si>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</si>
  <si>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</si>
  <si>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</si>
  <si>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</si>
  <si>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</si>
  <si>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</si>
  <si>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</si>
  <si>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</si>
  <si>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</si>
  <si>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</si>
  <si>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</si>
  <si>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</si>
  <si>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</si>
  <si>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</si>
  <si>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</si>
  <si>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</si>
  <si>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</si>
  <si>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</si>
  <si>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</si>
  <si>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</si>
  <si>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</si>
  <si>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</si>
  <si>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</si>
  <si>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</si>
  <si>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</si>
  <si>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</si>
  <si>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</si>
  <si>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</si>
  <si>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</si>
  <si>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</si>
  <si>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</si>
  <si>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</si>
  <si>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</si>
  <si>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</si>
  <si>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</si>
  <si>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</si>
  <si>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</si>
  <si>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</si>
  <si>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</si>
  <si>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</si>
  <si>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</si>
  <si>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</si>
  <si>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</si>
  <si>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</si>
  <si>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</si>
  <si>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</si>
  <si>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</si>
  <si>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</si>
  <si>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</si>
  <si>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</si>
  <si>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</si>
  <si>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</si>
  <si>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</si>
  <si>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</si>
  <si>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</si>
  <si>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</si>
  <si>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</si>
  <si>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</si>
  <si>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</si>
  <si>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</si>
  <si>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</si>
  <si>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</si>
  <si>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</si>
  <si>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</si>
  <si>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</si>
  <si>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</si>
  <si>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</si>
  <si>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</si>
  <si>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</si>
  <si>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</si>
  <si>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</si>
  <si>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</si>
  <si>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</si>
  <si>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</si>
  <si>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</si>
  <si>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</si>
  <si>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</si>
  <si>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</si>
  <si>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</si>
  <si>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</si>
  <si>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</si>
  <si>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</si>
  <si>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</si>
  <si>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</si>
  <si>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</si>
  <si>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</si>
  <si>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</si>
  <si>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</si>
  <si>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</si>
  <si>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</si>
  <si>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</si>
  <si>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</si>
  <si>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</si>
  <si>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</si>
  <si>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</si>
  <si>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</si>
  <si>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</si>
  <si>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</si>
  <si>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</si>
  <si>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</si>
  <si>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</si>
  <si>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</si>
  <si>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</si>
  <si>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</si>
  <si>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</si>
  <si>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</si>
  <si>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</si>
  <si>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</si>
  <si>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</si>
  <si>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</si>
  <si>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</si>
  <si>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</si>
  <si>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</si>
  <si>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</si>
  <si>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</si>
  <si>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</si>
  <si>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</si>
  <si>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</si>
  <si>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</si>
  <si>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</si>
  <si>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</si>
  <si>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</si>
  <si>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</si>
  <si>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</si>
  <si>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</si>
  <si>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</si>
  <si>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</si>
  <si>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</si>
  <si>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</si>
  <si>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</si>
  <si>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</si>
  <si>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</si>
  <si>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</si>
  <si>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</si>
  <si>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</si>
  <si>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</si>
  <si>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</si>
  <si>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</si>
  <si>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</si>
  <si>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</si>
  <si>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</si>
  <si>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</si>
  <si>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</si>
  <si>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</si>
  <si>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</si>
  <si>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</si>
  <si>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</si>
  <si>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</si>
  <si>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</si>
  <si>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</si>
  <si>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</si>
  <si>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</si>
  <si>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</si>
  <si>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</si>
  <si>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</si>
  <si>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</si>
  <si>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</si>
  <si>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</si>
  <si>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</si>
  <si>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</si>
  <si>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</si>
  <si>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</si>
  <si>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</si>
  <si>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</si>
  <si>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</si>
  <si>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</si>
  <si>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</si>
  <si>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</si>
  <si>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</si>
  <si>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</si>
  <si>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</si>
  <si>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</si>
  <si>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</si>
  <si>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</si>
  <si>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</si>
  <si>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</si>
  <si>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</si>
  <si>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</si>
  <si>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</si>
  <si>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</si>
  <si>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</si>
  <si>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</si>
  <si>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</si>
  <si>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</si>
  <si>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</si>
  <si>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</si>
  <si>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</si>
  <si>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</si>
  <si>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</si>
  <si>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</si>
  <si>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</si>
  <si>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</si>
  <si>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</si>
  <si>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</si>
  <si>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</si>
  <si>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</si>
  <si>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</si>
  <si>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</si>
  <si>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</si>
  <si>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</si>
  <si>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</si>
  <si>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</si>
  <si>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</si>
  <si>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</si>
  <si>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</si>
  <si>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</si>
  <si>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</si>
  <si>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</si>
  <si>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</si>
  <si>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</si>
  <si>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</si>
  <si>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</si>
  <si>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</si>
  <si>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</si>
  <si>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</si>
  <si>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</si>
  <si>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</si>
  <si>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</si>
  <si>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</si>
  <si>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</si>
  <si>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</si>
  <si>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</si>
  <si>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</si>
  <si>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</si>
  <si>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</si>
  <si>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</si>
  <si>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</si>
  <si>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</si>
  <si>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</si>
  <si>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</si>
  <si>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</si>
  <si>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</si>
  <si>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</si>
  <si>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</si>
  <si>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</si>
  <si>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</si>
  <si>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</si>
  <si>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</si>
  <si>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</si>
  <si>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</si>
  <si>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</si>
  <si>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</si>
  <si>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</si>
  <si>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</si>
  <si>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</si>
  <si>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</si>
  <si>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</si>
  <si>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</si>
  <si>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</si>
  <si>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</si>
  <si>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</si>
  <si>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</si>
  <si>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</si>
  <si>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</si>
  <si>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</si>
  <si>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</si>
  <si>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</si>
  <si>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</si>
  <si>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</si>
  <si>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</si>
  <si>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</si>
  <si>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</si>
  <si>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</si>
  <si>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</si>
  <si>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</si>
  <si>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</si>
  <si>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</si>
  <si>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</si>
  <si>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</si>
  <si>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</si>
  <si>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</si>
  <si>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</si>
  <si>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</si>
  <si>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</si>
  <si>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</si>
  <si>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</si>
  <si>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</si>
  <si>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</si>
  <si>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</si>
  <si>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</si>
  <si>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</si>
  <si>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</si>
  <si>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</si>
  <si>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</si>
  <si>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</si>
  <si>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</si>
  <si>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</si>
  <si>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</si>
  <si>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</si>
  <si>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</si>
  <si>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</si>
  <si>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</si>
  <si>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</si>
  <si>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</si>
  <si>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</si>
  <si>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</si>
  <si>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</si>
  <si>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</si>
  <si>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</si>
  <si>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</si>
  <si>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</si>
  <si>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</si>
  <si>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</si>
  <si>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</si>
  <si>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</si>
  <si>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</si>
  <si>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</si>
  <si>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</si>
  <si>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</si>
  <si>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</si>
  <si>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</si>
  <si>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</si>
  <si>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</si>
  <si>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</si>
  <si>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</si>
  <si>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</si>
  <si>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</si>
  <si>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</si>
  <si>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</si>
  <si>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</si>
  <si>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</si>
  <si>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</si>
  <si>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</si>
  <si>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</si>
  <si>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</si>
  <si>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</si>
  <si>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</si>
  <si>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</si>
  <si>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</si>
  <si>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</si>
  <si>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</si>
  <si>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</si>
  <si>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</si>
  <si>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</si>
  <si>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</si>
  <si>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</si>
  <si>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</si>
  <si>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</si>
  <si>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</si>
  <si>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</si>
  <si>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</si>
  <si>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</si>
  <si>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</si>
  <si>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</si>
  <si>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</si>
  <si>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</si>
  <si>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</si>
  <si>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</si>
  <si>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</si>
  <si>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</si>
  <si>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</si>
  <si>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</si>
  <si>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</si>
  <si>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</si>
  <si>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</si>
  <si>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</si>
  <si>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</si>
  <si>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</si>
  <si>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</si>
  <si>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</si>
  <si>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</si>
  <si>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</si>
  <si>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</si>
  <si>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</si>
  <si>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</si>
  <si>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</si>
  <si>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</si>
  <si>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</si>
  <si>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</si>
  <si>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</si>
  <si>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</si>
  <si>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</si>
  <si>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</si>
  <si>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</si>
  <si>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</si>
  <si>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</si>
  <si>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</si>
  <si>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</si>
  <si>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</si>
  <si>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</si>
  <si>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</si>
  <si>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</si>
  <si>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</si>
  <si>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</si>
  <si>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</si>
  <si>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</si>
  <si>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</si>
  <si>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</si>
  <si>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</si>
  <si>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</si>
  <si>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</si>
  <si>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</si>
  <si>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</si>
  <si>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</si>
  <si>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</si>
  <si>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</si>
  <si>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</si>
  <si>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</si>
  <si>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</si>
  <si>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</si>
  <si>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</si>
  <si>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</si>
  <si>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</si>
  <si>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</si>
  <si>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</si>
  <si>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</si>
  <si>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</si>
  <si>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</si>
  <si>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</si>
  <si>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</si>
  <si>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</si>
  <si>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</si>
  <si>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</si>
  <si>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</si>
  <si>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</si>
  <si>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</si>
  <si>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</si>
  <si>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</si>
  <si>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</si>
  <si>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</si>
  <si>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</si>
  <si>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</si>
  <si>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</si>
  <si>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</si>
  <si>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</si>
  <si>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</si>
  <si>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</si>
  <si>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</si>
  <si>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</si>
  <si>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</si>
  <si>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</si>
  <si>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</si>
  <si>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</si>
  <si>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</si>
  <si>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</si>
  <si>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</si>
  <si>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</si>
  <si>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</si>
  <si>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</si>
  <si>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</si>
  <si>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</si>
  <si>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</si>
  <si>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</si>
  <si>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</si>
  <si>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</si>
  <si>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</si>
  <si>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</si>
  <si>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</si>
  <si>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</si>
  <si>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</si>
  <si>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</si>
  <si>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</si>
  <si>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</si>
  <si>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</si>
  <si>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</si>
  <si>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</si>
  <si>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</si>
  <si>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</si>
  <si>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</si>
  <si>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</si>
  <si>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</si>
  <si>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</si>
  <si>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</si>
  <si>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</si>
  <si>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</si>
  <si>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</si>
  <si>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</si>
  <si>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</si>
  <si>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</si>
  <si>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</si>
  <si>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</si>
  <si>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</si>
  <si>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</si>
  <si>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</si>
  <si>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</si>
  <si>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</si>
  <si>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</si>
  <si>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</si>
  <si>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</si>
  <si>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</si>
  <si>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</si>
  <si>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</si>
  <si>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</si>
  <si>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</si>
  <si>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</si>
  <si>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</si>
  <si>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</si>
  <si>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</si>
  <si>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</si>
  <si>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</si>
  <si>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</si>
  <si>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</si>
  <si>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</si>
  <si>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</si>
  <si>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</si>
  <si>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</si>
  <si>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</si>
  <si>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</si>
  <si>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</si>
  <si>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</si>
  <si>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</si>
  <si>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</si>
  <si>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</si>
  <si>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</si>
  <si>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</si>
  <si>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</si>
  <si>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</si>
  <si>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</si>
  <si>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</si>
  <si>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</si>
  <si>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</si>
  <si>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</si>
  <si>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</si>
  <si>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</si>
  <si>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</si>
  <si>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</si>
  <si>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</si>
  <si>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</si>
  <si>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</si>
  <si>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</si>
  <si>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</si>
  <si>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</si>
  <si>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</si>
  <si>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</si>
  <si>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</si>
  <si>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</si>
  <si>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</si>
  <si>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</si>
  <si>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</si>
  <si>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</si>
  <si>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</si>
  <si>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</si>
  <si>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</si>
  <si>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</si>
  <si>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</si>
  <si>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</si>
  <si>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</si>
  <si>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</si>
  <si>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</si>
  <si>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</si>
  <si>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</si>
  <si>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</si>
  <si>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</si>
  <si>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</si>
  <si>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</si>
  <si>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</si>
  <si>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</si>
  <si>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</si>
  <si>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</si>
  <si>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</si>
  <si>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</si>
  <si>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</si>
  <si>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</si>
  <si>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</si>
  <si>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</si>
  <si>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</si>
  <si>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</si>
  <si>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</si>
  <si>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</si>
  <si>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</si>
  <si>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</si>
  <si>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</si>
  <si>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</si>
  <si>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</si>
  <si>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</si>
  <si>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</si>
  <si>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</si>
  <si>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</si>
  <si>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</si>
  <si>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</si>
  <si>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</si>
  <si>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</si>
  <si>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</si>
  <si>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</si>
  <si>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</si>
  <si>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</si>
  <si>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</si>
  <si>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</si>
  <si>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</si>
  <si>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</si>
  <si>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</si>
  <si>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</si>
  <si>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</si>
  <si>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</si>
  <si>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</si>
  <si>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</si>
  <si>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</si>
  <si>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</si>
  <si>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</si>
  <si>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</si>
  <si>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</si>
  <si>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</si>
  <si>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</si>
  <si>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</si>
  <si>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</si>
  <si>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</si>
  <si>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</si>
  <si>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</si>
  <si>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</si>
  <si>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</si>
  <si>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</si>
  <si>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</si>
  <si>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</si>
  <si>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</si>
  <si>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</si>
  <si>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</si>
  <si>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</si>
  <si>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</si>
  <si>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</si>
  <si>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</si>
  <si>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</si>
  <si>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</si>
  <si>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</si>
  <si>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</si>
  <si>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</si>
  <si>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</si>
  <si>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</si>
  <si>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</si>
  <si>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</si>
  <si>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</si>
  <si>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</si>
  <si>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</si>
  <si>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</si>
  <si>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</si>
  <si>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</si>
  <si>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</si>
  <si>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</si>
  <si>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</si>
  <si>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</si>
  <si>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</si>
  <si>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</si>
  <si>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</si>
  <si>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</si>
  <si>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</si>
  <si>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</si>
  <si>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</si>
  <si>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</si>
  <si>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</si>
  <si>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</si>
  <si>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</si>
  <si>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</si>
  <si>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</si>
  <si>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</si>
  <si>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</si>
  <si>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</si>
  <si>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</si>
  <si>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</si>
  <si>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</si>
  <si>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</si>
  <si>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</si>
  <si>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</si>
  <si>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</si>
  <si>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</si>
  <si>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</si>
  <si>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</si>
  <si>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</si>
  <si>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</si>
  <si>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</si>
  <si>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</si>
  <si>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</si>
  <si>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</si>
  <si>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</si>
  <si>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</si>
  <si>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</si>
  <si>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</si>
  <si>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</si>
  <si>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</si>
  <si>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</si>
  <si>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</si>
  <si>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</si>
  <si>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</si>
  <si>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</si>
  <si>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</si>
  <si>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</si>
  <si>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</si>
  <si>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</si>
  <si>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</si>
  <si>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</si>
  <si>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</si>
  <si>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</si>
  <si>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</si>
  <si>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</si>
  <si>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</si>
  <si>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</si>
  <si>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</si>
  <si>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</si>
  <si>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</si>
  <si>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</si>
  <si>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</si>
  <si>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</si>
  <si>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</si>
  <si>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</si>
  <si>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</si>
  <si>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</si>
  <si>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</si>
  <si>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</si>
  <si>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</si>
  <si>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</si>
  <si>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</si>
  <si>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</si>
  <si>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</si>
  <si>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</si>
  <si>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</si>
  <si>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</si>
  <si>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</si>
  <si>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</si>
  <si>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</si>
  <si>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</si>
  <si>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</si>
  <si>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</si>
  <si>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</si>
  <si>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</si>
  <si>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</si>
  <si>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</si>
  <si>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</si>
  <si>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</si>
  <si>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</si>
  <si>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</si>
  <si>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</si>
  <si>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</si>
  <si>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</si>
  <si>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</si>
  <si>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</si>
  <si>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</si>
  <si>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</si>
  <si>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</si>
  <si>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</si>
  <si>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</si>
  <si>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</si>
  <si>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</si>
  <si>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</si>
  <si>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</si>
  <si>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</si>
  <si>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</si>
  <si>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</si>
  <si>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</si>
  <si>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</si>
  <si>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</si>
  <si>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</si>
  <si>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</si>
  <si>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</si>
  <si>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</si>
  <si>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</si>
  <si>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</si>
  <si>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</si>
  <si>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</si>
  <si>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</si>
  <si>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</si>
  <si>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</si>
  <si>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</si>
  <si>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</si>
  <si>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</si>
  <si>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</si>
  <si>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</si>
  <si>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</si>
  <si>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</si>
  <si>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</si>
  <si>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</si>
  <si>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</si>
  <si>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</si>
  <si>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</si>
  <si>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</si>
  <si>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</si>
  <si>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</si>
  <si>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</si>
  <si>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</si>
  <si>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</si>
  <si>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</si>
  <si>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</si>
  <si>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</si>
  <si>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</si>
  <si>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</si>
  <si>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</si>
  <si>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</si>
  <si>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</si>
  <si>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</si>
  <si>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</si>
  <si>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</si>
  <si>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</si>
  <si>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</si>
  <si>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</si>
  <si>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</si>
  <si>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</si>
  <si>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</si>
  <si>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</si>
  <si>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</si>
  <si>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</si>
  <si>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</si>
  <si>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</si>
  <si>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</si>
  <si>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</si>
  <si>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</si>
  <si>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</si>
  <si>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</si>
  <si>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</si>
  <si>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</si>
  <si>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</si>
  <si>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</si>
  <si>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</si>
  <si>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</si>
  <si>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</si>
  <si>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</si>
  <si>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</si>
  <si>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</si>
  <si>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</si>
  <si>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</si>
  <si>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</si>
  <si>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</si>
  <si>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</si>
  <si>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</si>
  <si>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</si>
  <si>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</si>
  <si>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</si>
  <si>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</si>
  <si>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</si>
  <si>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</si>
  <si>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</si>
  <si>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</si>
  <si>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</si>
  <si>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</si>
  <si>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</si>
  <si>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</si>
  <si>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</si>
  <si>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</si>
  <si>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</si>
  <si>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</si>
  <si>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</si>
  <si>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</si>
  <si>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</si>
  <si>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</si>
  <si>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</si>
  <si>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</si>
  <si>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</si>
  <si>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</si>
  <si>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</si>
  <si>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</si>
  <si>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</si>
  <si>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</si>
  <si>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</si>
  <si>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</si>
  <si>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</si>
  <si>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</si>
  <si>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</si>
  <si>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</si>
  <si>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</si>
  <si>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</si>
  <si>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</si>
  <si>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</si>
  <si>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</si>
  <si>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</si>
  <si>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</si>
  <si>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</si>
  <si>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</si>
  <si>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</si>
  <si>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</si>
  <si>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</si>
  <si>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</si>
  <si>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</si>
  <si>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</si>
  <si>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</si>
  <si>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</si>
  <si>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</si>
  <si>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</si>
  <si>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</si>
  <si>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</si>
  <si>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</si>
  <si>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</si>
  <si>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</si>
  <si>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</si>
  <si>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</si>
  <si>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</si>
  <si>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</si>
  <si>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</si>
  <si>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</si>
  <si>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</si>
  <si>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</si>
  <si>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</si>
  <si>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</si>
  <si>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</si>
  <si>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</si>
  <si>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</si>
  <si>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</si>
  <si>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</si>
  <si>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</si>
  <si>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</si>
  <si>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</si>
  <si>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</si>
  <si>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</si>
  <si>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</si>
  <si>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</si>
  <si>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</si>
  <si>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</si>
  <si>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</si>
  <si>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</si>
  <si>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</si>
  <si>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</si>
  <si>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</si>
  <si>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</si>
  <si>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</si>
  <si>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</si>
  <si>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</si>
  <si>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</si>
  <si>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</si>
  <si>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</si>
  <si>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</si>
  <si>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</si>
  <si>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</si>
  <si>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</si>
  <si>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</si>
  <si>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</si>
  <si>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</si>
  <si>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</si>
  <si>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</si>
  <si>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</si>
  <si>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</si>
  <si>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</si>
  <si>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</si>
  <si>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</si>
  <si>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</si>
  <si>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</si>
  <si>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</si>
  <si>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</si>
  <si>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</si>
  <si>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</si>
  <si>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</si>
  <si>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</si>
  <si>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</si>
  <si>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</si>
  <si>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</si>
  <si>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</si>
  <si>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</si>
  <si>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</si>
  <si>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</si>
  <si>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</si>
  <si>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</si>
  <si>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</si>
  <si>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</si>
  <si>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</si>
  <si>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</si>
  <si>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</si>
  <si>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</si>
  <si>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</si>
  <si>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</si>
  <si>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</si>
  <si>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</si>
  <si>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</si>
  <si>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</si>
  <si>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</si>
  <si>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</si>
  <si>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</si>
  <si>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</si>
  <si>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</si>
  <si>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</si>
  <si>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</si>
  <si>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</si>
  <si>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</si>
  <si>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</si>
  <si>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</si>
  <si>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</si>
  <si>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</si>
  <si>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</si>
  <si>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</si>
  <si>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</si>
  <si>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</si>
  <si>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</si>
  <si>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</si>
  <si>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</si>
  <si>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</si>
  <si>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</si>
  <si>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</si>
  <si>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</si>
  <si>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</si>
  <si>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</si>
  <si>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</si>
  <si>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</si>
  <si>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</si>
  <si>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</si>
  <si>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</si>
  <si>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</si>
  <si>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</si>
  <si>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</si>
  <si>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</si>
  <si>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</si>
  <si>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</si>
  <si>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</si>
  <si>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</si>
  <si>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</si>
  <si>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</si>
  <si>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</si>
  <si>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</si>
  <si>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</si>
  <si>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</si>
  <si>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</si>
  <si>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</si>
  <si>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</si>
  <si>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</si>
  <si>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</si>
  <si>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</si>
  <si>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</si>
  <si>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</si>
  <si>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</si>
  <si>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</si>
  <si>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</si>
  <si>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</si>
  <si>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</si>
  <si>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</si>
  <si>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</si>
  <si>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</si>
  <si>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</si>
  <si>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</si>
  <si>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</si>
  <si>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</si>
  <si>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</si>
  <si>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</si>
  <si>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</si>
  <si>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</si>
  <si>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</si>
  <si>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</si>
  <si>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</si>
  <si>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</si>
  <si>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</si>
  <si>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</si>
  <si>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</si>
  <si>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</si>
  <si>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</si>
  <si>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</si>
  <si>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</si>
  <si>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</si>
  <si>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</si>
  <si>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</si>
  <si>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</si>
  <si>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</si>
  <si>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</si>
  <si>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</si>
  <si>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</si>
  <si>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</si>
  <si>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</si>
  <si>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</si>
  <si>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</si>
  <si>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</si>
  <si>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</si>
  <si>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</si>
  <si>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</si>
  <si>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</si>
  <si>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</si>
  <si>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</si>
  <si>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</si>
  <si>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</si>
  <si>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</si>
  <si>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</si>
  <si>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</si>
  <si>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</si>
  <si>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</si>
  <si>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</si>
  <si>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</si>
  <si>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</si>
  <si>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</si>
  <si>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</si>
  <si>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</si>
  <si>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</si>
  <si>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</si>
  <si>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</si>
  <si>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</si>
  <si>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</si>
  <si>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</si>
  <si>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</si>
  <si>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</si>
  <si>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</si>
  <si>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</si>
  <si>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</si>
  <si>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</si>
  <si>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</si>
  <si>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</si>
  <si>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</si>
  <si>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</si>
  <si>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</si>
  <si>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</si>
  <si>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</si>
  <si>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</si>
  <si>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</si>
  <si>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</si>
  <si>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</si>
  <si>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</si>
  <si>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</si>
  <si>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</si>
  <si>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</si>
  <si>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</si>
  <si>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</si>
  <si>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</si>
  <si>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</si>
  <si>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</si>
  <si>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</si>
  <si>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</si>
  <si>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</si>
  <si>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</si>
  <si>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</si>
  <si>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</si>
  <si>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</si>
  <si>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</si>
  <si>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</si>
  <si>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</si>
  <si>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</si>
  <si>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</si>
  <si>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</si>
  <si>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</si>
  <si>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</si>
  <si>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</si>
  <si>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</si>
  <si>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</si>
  <si>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</si>
  <si>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</si>
  <si>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</si>
  <si>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</si>
  <si>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</si>
  <si>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</si>
  <si>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</si>
  <si>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</si>
  <si>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</si>
  <si>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</si>
  <si>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</si>
  <si>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</si>
  <si>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</si>
  <si>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</si>
  <si>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</si>
  <si>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</si>
  <si>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</si>
  <si>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</si>
  <si>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</si>
  <si>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</si>
  <si>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</si>
  <si>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</si>
  <si>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</si>
  <si>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</si>
  <si>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</si>
  <si>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</si>
  <si>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</si>
  <si>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</si>
  <si>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</si>
  <si>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</si>
  <si>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</si>
  <si>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</si>
  <si>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</si>
  <si>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</si>
  <si>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</si>
  <si>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</si>
  <si>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</si>
  <si>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</si>
  <si>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</si>
  <si>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</si>
  <si>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</si>
  <si>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</si>
  <si>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</si>
  <si>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</si>
  <si>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</si>
  <si>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</si>
  <si>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</si>
  <si>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</si>
  <si>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</si>
  <si>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</si>
  <si>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</si>
  <si>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</si>
  <si>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</si>
  <si>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</si>
  <si>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</si>
  <si>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</si>
  <si>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</si>
  <si>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</si>
  <si>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</si>
  <si>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</si>
  <si>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</si>
  <si>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</si>
  <si>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</si>
  <si>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</si>
  <si>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</si>
  <si>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</si>
  <si>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</si>
  <si>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</si>
  <si>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</si>
  <si>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</si>
  <si>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</si>
  <si>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</si>
  <si>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</si>
  <si>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</si>
  <si>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</si>
  <si>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</si>
  <si>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</si>
  <si>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</si>
  <si>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</si>
  <si>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</si>
  <si>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</si>
  <si>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</si>
  <si>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</si>
  <si>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</si>
  <si>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</si>
  <si>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</si>
  <si>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</si>
  <si>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</si>
  <si>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</si>
  <si>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</si>
  <si>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</si>
  <si>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</si>
  <si>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</si>
  <si>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</si>
  <si>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</si>
  <si>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</si>
  <si>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</si>
  <si>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</si>
  <si>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</si>
  <si>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</si>
  <si>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</si>
  <si>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</si>
  <si>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</si>
  <si>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</si>
  <si>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</si>
  <si>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</si>
  <si>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</si>
  <si>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</si>
  <si>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</si>
  <si>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</si>
  <si>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</si>
  <si>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</si>
  <si>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</si>
  <si>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</si>
  <si>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</si>
  <si>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</si>
  <si>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</si>
  <si>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</si>
  <si>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</si>
  <si>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</si>
  <si>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</si>
  <si>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</si>
  <si>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</si>
  <si>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</si>
  <si>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</si>
  <si>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</si>
  <si>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</si>
  <si>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</si>
  <si>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</si>
  <si>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</si>
  <si>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</si>
  <si>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</si>
  <si>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</si>
  <si>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</si>
  <si>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</si>
  <si>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</si>
  <si>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</si>
  <si>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</si>
  <si>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</si>
  <si>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</si>
  <si>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</si>
  <si>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</si>
  <si>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</si>
  <si>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</si>
  <si>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</si>
  <si>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</si>
  <si>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</si>
  <si>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</si>
  <si>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</si>
  <si>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</si>
  <si>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</si>
  <si>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</si>
  <si>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</si>
  <si>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</si>
  <si>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</si>
  <si>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</si>
  <si>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</si>
  <si>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</si>
  <si>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</si>
  <si>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</si>
  <si>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</si>
  <si>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</si>
  <si>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</si>
  <si>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</si>
  <si>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</si>
  <si>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</si>
  <si>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</si>
  <si>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</si>
  <si>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</si>
  <si>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</si>
  <si>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</si>
  <si>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</si>
  <si>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</si>
  <si>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</si>
  <si>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</si>
  <si>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</si>
  <si>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</si>
  <si>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</si>
  <si>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</si>
  <si>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</si>
  <si>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</si>
  <si>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</si>
  <si>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</si>
  <si>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</si>
  <si>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</si>
  <si>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</si>
  <si>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</si>
  <si>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</si>
  <si>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</si>
  <si>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</si>
  <si>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</si>
  <si>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</si>
  <si>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</si>
  <si>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</si>
  <si>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</si>
  <si>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</si>
  <si>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</si>
  <si>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</si>
  <si>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</si>
  <si>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</si>
  <si>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</si>
  <si>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</si>
  <si>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</si>
  <si>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</si>
  <si>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</si>
  <si>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</si>
  <si>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</si>
  <si>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</si>
  <si>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</si>
  <si>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</si>
  <si>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</si>
  <si>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</si>
  <si>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</si>
  <si>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</si>
  <si>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</si>
  <si>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</si>
  <si>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</si>
  <si>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</si>
  <si>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</si>
  <si>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</si>
  <si>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</si>
  <si>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</si>
  <si>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</si>
  <si>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</si>
  <si>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</si>
  <si>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</si>
  <si>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</si>
  <si>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</si>
  <si>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</si>
  <si>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</si>
  <si>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</si>
  <si>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</si>
  <si>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</si>
  <si>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</si>
  <si>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</si>
  <si>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</si>
  <si>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</si>
  <si>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</si>
  <si>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</si>
  <si>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</si>
  <si>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</si>
  <si>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</si>
  <si>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</si>
  <si>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</si>
  <si>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</si>
  <si>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</si>
  <si>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</si>
  <si>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</si>
  <si>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</si>
  <si>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</si>
  <si>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</si>
  <si>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</si>
  <si>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</si>
  <si>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</si>
  <si>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</si>
  <si>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</si>
  <si>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</si>
  <si>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</si>
  <si>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</si>
  <si>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</si>
  <si>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</si>
  <si>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</si>
  <si>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</si>
  <si>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</si>
  <si>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</si>
  <si>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</si>
  <si>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</si>
  <si>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</si>
  <si>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</si>
  <si>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</si>
  <si>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</si>
  <si>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</si>
  <si>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</si>
  <si>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</si>
  <si>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</si>
  <si>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</si>
  <si>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</si>
  <si>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</si>
  <si>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</si>
  <si>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</si>
  <si>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</si>
  <si>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</si>
  <si>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</si>
  <si>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</si>
  <si>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</si>
  <si>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</si>
  <si>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</si>
  <si>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</si>
  <si>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</si>
  <si>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</si>
  <si>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</si>
  <si>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</si>
  <si>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</si>
  <si>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</si>
  <si>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</si>
  <si>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</si>
  <si>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</si>
  <si>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</si>
  <si>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</si>
  <si>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</si>
  <si>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</si>
  <si>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</si>
  <si>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</si>
  <si>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</si>
  <si>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</si>
  <si>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</si>
  <si>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</si>
  <si>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</si>
  <si>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</si>
  <si>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</si>
  <si>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</si>
  <si>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</si>
  <si>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</si>
  <si>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</si>
  <si>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</si>
  <si>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</si>
  <si>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</si>
  <si>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</si>
  <si>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</si>
  <si>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</si>
  <si>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</si>
  <si>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</si>
  <si>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</si>
  <si>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</si>
  <si>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</si>
  <si>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</si>
  <si>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</si>
  <si>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</si>
  <si>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</si>
  <si>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</si>
  <si>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</si>
  <si>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</si>
  <si>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</si>
  <si>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</si>
  <si>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</si>
  <si>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</si>
  <si>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</si>
  <si>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</si>
  <si>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</si>
  <si>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</si>
  <si>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</si>
  <si>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</si>
  <si>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</si>
  <si>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</si>
  <si>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</si>
  <si>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</si>
  <si>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</si>
  <si>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</si>
  <si>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</si>
  <si>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</si>
  <si>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</si>
  <si>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</si>
  <si>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</si>
  <si>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</si>
  <si>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</si>
  <si>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</si>
  <si>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</si>
  <si>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</si>
  <si>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</si>
  <si>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</si>
  <si>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</si>
  <si>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</si>
  <si>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</si>
  <si>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</si>
  <si>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</si>
  <si>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</si>
  <si>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</si>
  <si>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</si>
  <si>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</si>
  <si>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</si>
  <si>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</si>
  <si>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</si>
  <si>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</si>
  <si>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</si>
  <si>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</si>
  <si>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</si>
  <si>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</si>
  <si>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</si>
  <si>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</si>
  <si>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</si>
  <si>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</si>
  <si>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</si>
  <si>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</si>
  <si>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</si>
  <si>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</si>
  <si>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</si>
  <si>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</si>
  <si>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</si>
  <si>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</si>
  <si>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</si>
  <si>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</si>
  <si>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</si>
  <si>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</si>
  <si>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</si>
  <si>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</si>
  <si>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</si>
  <si>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</si>
  <si>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</si>
  <si>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</si>
  <si>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</si>
  <si>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</si>
  <si>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</si>
  <si>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</si>
  <si>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</si>
  <si>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</si>
  <si>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</si>
  <si>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</si>
  <si>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</si>
  <si>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</si>
  <si>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</si>
  <si>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</si>
  <si>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</si>
  <si>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</si>
  <si>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</si>
  <si>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</si>
  <si>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</si>
  <si>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</si>
  <si>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</si>
  <si>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</si>
  <si>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</si>
  <si>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</si>
  <si>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</si>
  <si>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</si>
  <si>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</si>
  <si>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</si>
  <si>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</si>
  <si>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</si>
  <si>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</si>
  <si>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</si>
  <si>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</si>
  <si>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</si>
  <si>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</si>
  <si>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</si>
  <si>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</si>
  <si>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</si>
  <si>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</si>
  <si>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</si>
  <si>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</si>
  <si>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</si>
  <si>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</si>
  <si>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</si>
  <si>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</si>
  <si>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</si>
  <si>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</si>
  <si>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</si>
  <si>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</si>
  <si>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</si>
  <si>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</si>
  <si>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</si>
  <si>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</si>
  <si>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</si>
  <si>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</si>
  <si>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</si>
  <si>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</si>
  <si>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</si>
  <si>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</si>
  <si>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</si>
  <si>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</si>
  <si>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</si>
  <si>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</si>
  <si>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</si>
  <si>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</si>
  <si>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</si>
  <si>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</si>
  <si>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</si>
  <si>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</si>
  <si>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</si>
  <si>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</si>
  <si>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</si>
  <si>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</si>
  <si>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</si>
  <si>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</si>
  <si>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</si>
  <si>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</si>
  <si>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</si>
  <si>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</si>
  <si>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</si>
  <si>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</si>
  <si>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</si>
  <si>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</si>
  <si>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</si>
  <si>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</si>
  <si>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</si>
  <si>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</si>
  <si>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</si>
  <si>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</si>
  <si>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</si>
  <si>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</si>
  <si>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</si>
  <si>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</si>
  <si>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</si>
  <si>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</si>
  <si>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</si>
  <si>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</si>
  <si>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</si>
  <si>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</si>
  <si>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</si>
  <si>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</si>
  <si>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</si>
  <si>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</si>
  <si>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</si>
  <si>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</si>
  <si>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</si>
  <si>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</si>
  <si>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</si>
  <si>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</si>
  <si>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</si>
  <si>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</si>
  <si>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</si>
  <si>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</si>
  <si>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</si>
  <si>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</si>
  <si>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</si>
  <si>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</si>
  <si>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</si>
  <si>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</si>
  <si>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</si>
  <si>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</si>
  <si>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</si>
  <si>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</si>
  <si>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</si>
  <si>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</si>
  <si>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</si>
  <si>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</si>
  <si>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</si>
  <si>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</si>
  <si>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</si>
  <si>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</si>
  <si>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</si>
  <si>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</si>
  <si>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</si>
  <si>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</si>
  <si>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</si>
  <si>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</si>
  <si>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</si>
  <si>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</si>
  <si>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</si>
  <si>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</si>
  <si>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</si>
  <si>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</si>
  <si>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</si>
  <si>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</si>
  <si>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</si>
  <si>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</si>
  <si>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</si>
  <si>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</si>
  <si>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</si>
  <si>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</si>
  <si>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</si>
  <si>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</si>
  <si>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</si>
  <si>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</si>
  <si>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</si>
  <si>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</si>
  <si>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</si>
  <si>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</si>
  <si>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</si>
  <si>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</si>
  <si>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</si>
  <si>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</si>
  <si>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</si>
  <si>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</si>
  <si>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</si>
  <si>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</si>
  <si>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</si>
  <si>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</si>
  <si>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</si>
  <si>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</si>
  <si>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</si>
  <si>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</si>
  <si>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</si>
  <si>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</si>
  <si>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</si>
  <si>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</si>
  <si>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</si>
  <si>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</si>
  <si>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</si>
  <si>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</si>
  <si>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</si>
  <si>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</si>
  <si>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</si>
  <si>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</si>
  <si>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</si>
  <si>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</si>
  <si>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</si>
  <si>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</si>
  <si>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</si>
  <si>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</si>
  <si>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</si>
  <si>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</si>
  <si>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</si>
  <si>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</si>
  <si>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</si>
  <si>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</si>
  <si>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</si>
  <si>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</si>
  <si>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</si>
  <si>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</si>
  <si>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</si>
  <si>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</si>
  <si>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</si>
  <si>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</si>
  <si>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</si>
  <si>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</si>
  <si>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</si>
  <si>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</si>
  <si>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</si>
  <si>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</si>
  <si>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</si>
  <si>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</si>
  <si>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</si>
  <si>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</si>
  <si>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</si>
  <si>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</si>
  <si>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</si>
  <si>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</si>
  <si>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</si>
  <si>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</si>
  <si>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</si>
  <si>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</si>
  <si>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</si>
  <si>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</si>
  <si>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</si>
  <si>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</si>
  <si>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</si>
  <si>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</si>
  <si>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</si>
  <si>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</si>
  <si>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</si>
  <si>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</si>
  <si>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</si>
  <si>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</si>
  <si>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</si>
  <si>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</si>
  <si>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</si>
  <si>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</si>
  <si>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</si>
  <si>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</si>
  <si>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</si>
  <si>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</si>
  <si>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</si>
  <si>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</si>
  <si>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</si>
  <si>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</si>
  <si>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</si>
  <si>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</si>
  <si>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</si>
  <si>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</si>
  <si>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</si>
  <si>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</si>
  <si>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</si>
  <si>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</si>
  <si>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</si>
  <si>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</si>
  <si>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</si>
  <si>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</si>
  <si>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</si>
  <si>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</si>
  <si>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</si>
  <si>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</si>
  <si>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</si>
  <si>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</si>
  <si>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</si>
  <si>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</si>
  <si>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</si>
  <si>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</si>
  <si>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</si>
  <si>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</si>
  <si>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</si>
  <si>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</si>
  <si>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</si>
  <si>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</si>
  <si>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</si>
  <si>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</si>
  <si>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</si>
  <si>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</si>
  <si>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</si>
  <si>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</si>
  <si>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</si>
  <si>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</si>
  <si>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</si>
  <si>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</si>
  <si>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</si>
  <si>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</si>
  <si>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</si>
  <si>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</si>
  <si>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</si>
  <si>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</si>
  <si>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</si>
  <si>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</si>
  <si>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</si>
  <si>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</si>
  <si>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</si>
  <si>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</si>
  <si>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</si>
  <si>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</si>
  <si>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</si>
  <si>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</si>
  <si>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</si>
  <si>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</si>
  <si>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</si>
  <si>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</si>
  <si>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</si>
  <si>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</si>
  <si>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</si>
  <si>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</si>
  <si>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</si>
  <si>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</si>
  <si>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</si>
  <si>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</si>
  <si>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</si>
  <si>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</si>
  <si>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</si>
  <si>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</si>
  <si>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</si>
  <si>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</si>
  <si>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</si>
  <si>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</si>
  <si>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</si>
  <si>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</si>
  <si>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</si>
  <si>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</si>
  <si>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</si>
  <si>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</si>
  <si>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</si>
  <si>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</si>
  <si>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</si>
  <si>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</si>
  <si>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</si>
  <si>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</si>
  <si>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</si>
  <si>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</si>
  <si>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</si>
  <si>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</si>
  <si>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</si>
  <si>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</si>
  <si>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</si>
  <si>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</si>
  <si>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</si>
  <si>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</si>
  <si>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</si>
  <si>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</si>
  <si>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</si>
  <si>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</si>
  <si>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</si>
  <si>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</si>
  <si>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</si>
  <si>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</si>
  <si>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</si>
  <si>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</si>
  <si>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</si>
  <si>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</si>
  <si>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</si>
  <si>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</si>
  <si>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</si>
  <si>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</si>
  <si>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</si>
  <si>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</si>
  <si>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</si>
  <si>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</si>
  <si>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</si>
  <si>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</si>
  <si>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</si>
  <si>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</si>
  <si>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</si>
  <si>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</si>
  <si>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</si>
  <si>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</si>
  <si>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</si>
  <si>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</si>
  <si>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</si>
  <si>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</si>
  <si>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</si>
  <si>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</si>
  <si>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</si>
  <si>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</si>
  <si>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</si>
  <si>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</si>
  <si>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</si>
  <si>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</si>
  <si>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</si>
  <si>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</si>
  <si>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</si>
  <si>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</si>
  <si>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</si>
  <si>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</si>
  <si>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</si>
  <si>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</si>
  <si>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</si>
  <si>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</si>
  <si>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</si>
  <si>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</si>
  <si>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</si>
  <si>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</si>
  <si>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</si>
  <si>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</si>
  <si>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</si>
  <si>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</si>
  <si>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</si>
  <si>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</si>
  <si>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</si>
  <si>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</si>
  <si>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</si>
  <si>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</si>
  <si>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</si>
  <si>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</si>
  <si>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</si>
  <si>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</si>
  <si>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</si>
  <si>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</si>
  <si>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</si>
  <si>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</si>
  <si>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</si>
  <si>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</si>
  <si>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</si>
  <si>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</si>
  <si>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</si>
  <si>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</si>
  <si>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</si>
  <si>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</si>
  <si>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</si>
  <si>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</si>
  <si>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</si>
  <si>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</si>
  <si>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</si>
  <si>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</si>
  <si>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</si>
  <si>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</si>
  <si>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</si>
  <si>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</si>
  <si>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</si>
  <si>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</si>
  <si>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</si>
  <si>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</si>
  <si>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</si>
  <si>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</si>
  <si>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</si>
  <si>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</si>
  <si>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</si>
  <si>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</si>
  <si>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</si>
  <si>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</si>
  <si>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</si>
  <si>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</si>
  <si>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</si>
  <si>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</si>
  <si>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</si>
  <si>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</si>
  <si>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</si>
  <si>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</si>
  <si>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</si>
  <si>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</si>
  <si>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</si>
  <si>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</si>
  <si>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</si>
  <si>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</si>
  <si>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</si>
  <si>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</si>
  <si>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</si>
  <si>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</si>
  <si>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</si>
  <si>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</si>
  <si>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</si>
  <si>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</si>
  <si>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</si>
  <si>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</si>
  <si>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</si>
  <si>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</si>
  <si>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</si>
  <si>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</si>
  <si>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</si>
  <si>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</si>
  <si>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</si>
  <si>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</si>
  <si>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</si>
  <si>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</si>
  <si>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</si>
  <si>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</si>
  <si>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</si>
  <si>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</si>
  <si>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</si>
  <si>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</si>
  <si>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</si>
  <si>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</si>
  <si>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</si>
  <si>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</si>
  <si>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</si>
  <si>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</si>
  <si>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</si>
  <si>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</si>
  <si>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</si>
  <si>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</si>
  <si>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</si>
  <si>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</si>
  <si>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</si>
  <si>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</si>
  <si>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</si>
  <si>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</si>
  <si>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</si>
  <si>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</si>
  <si>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</si>
  <si>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</si>
  <si>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</si>
  <si>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</si>
  <si>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</si>
  <si>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</si>
  <si>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</si>
  <si>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</si>
  <si>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</si>
  <si>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</si>
  <si>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</si>
  <si>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</si>
  <si>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</si>
  <si>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</si>
  <si>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</si>
  <si>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</si>
  <si>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</si>
  <si>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</si>
  <si>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</si>
  <si>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</si>
  <si>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</si>
  <si>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</si>
  <si>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</si>
  <si>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</si>
  <si>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</si>
  <si>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</si>
  <si>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</si>
  <si>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</si>
  <si>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</si>
  <si>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</si>
  <si>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</si>
  <si>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</si>
  <si>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</si>
  <si>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</si>
  <si>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</si>
  <si>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</si>
  <si>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</si>
  <si>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</si>
  <si>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</si>
  <si>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</si>
  <si>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</si>
  <si>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</si>
  <si>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</si>
  <si>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</si>
  <si>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</si>
  <si>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</si>
  <si>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</si>
  <si>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</si>
  <si>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</si>
  <si>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</si>
  <si>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</si>
  <si>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</si>
  <si>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</si>
  <si>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</si>
  <si>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</si>
  <si>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</si>
  <si>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</si>
  <si>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</si>
  <si>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</si>
  <si>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</si>
  <si>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</si>
  <si>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</si>
  <si>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</si>
  <si>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</si>
  <si>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</si>
  <si>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</si>
  <si>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</si>
  <si>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</si>
  <si>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</si>
  <si>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</si>
  <si>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</si>
  <si>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</si>
  <si>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</si>
  <si>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</si>
  <si>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</si>
  <si>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</si>
  <si>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</si>
  <si>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</si>
  <si>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</si>
  <si>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</si>
  <si>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</si>
  <si>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</si>
  <si>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</si>
  <si>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</si>
  <si>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</si>
  <si>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</si>
  <si>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</si>
  <si>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</si>
  <si>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</si>
  <si>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</si>
  <si>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</si>
  <si>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</si>
  <si>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</si>
  <si>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</si>
  <si>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</si>
  <si>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</si>
  <si>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</si>
  <si>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</si>
  <si>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</si>
  <si>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</si>
  <si>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</si>
  <si>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</si>
  <si>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</si>
  <si>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</si>
  <si>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</si>
  <si>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</si>
  <si>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</si>
  <si>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</si>
  <si>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</si>
  <si>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</si>
  <si>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</si>
  <si>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</si>
  <si>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</si>
  <si>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</si>
  <si>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</si>
  <si>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</si>
  <si>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</si>
  <si>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</si>
  <si>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</si>
  <si>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</si>
  <si>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</si>
  <si>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</si>
  <si>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</si>
  <si>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</si>
  <si>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</si>
  <si>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</si>
  <si>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</si>
  <si>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</si>
  <si>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</si>
  <si>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</si>
  <si>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</si>
  <si>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</si>
  <si>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</si>
  <si>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</si>
  <si>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</si>
  <si>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</si>
  <si>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</si>
  <si>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</si>
  <si>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</si>
  <si>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</si>
  <si>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</si>
  <si>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</si>
  <si>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</si>
  <si>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</si>
  <si>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</si>
  <si>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</si>
  <si>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</si>
  <si>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</si>
  <si>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</si>
  <si>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</si>
  <si>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</si>
  <si>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</si>
  <si>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</si>
  <si>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</si>
  <si>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</si>
  <si>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</si>
  <si>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</si>
  <si>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</si>
  <si>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</si>
  <si>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</si>
  <si>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</si>
  <si>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</si>
  <si>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</si>
  <si>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</si>
  <si>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</si>
  <si>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</si>
  <si>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</si>
  <si>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</si>
  <si>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</si>
  <si>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</si>
  <si>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</si>
  <si>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</si>
  <si>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</si>
  <si>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</si>
  <si>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</si>
  <si>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</si>
  <si>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</si>
  <si>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</si>
  <si>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</si>
  <si>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</si>
  <si>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</si>
  <si>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</si>
  <si>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</si>
  <si>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</si>
  <si>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</si>
  <si>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</si>
  <si>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</si>
  <si>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</si>
  <si>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</si>
  <si>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</si>
  <si>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</si>
  <si>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</si>
  <si>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</si>
  <si>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</si>
  <si>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</si>
  <si>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</si>
  <si>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</si>
  <si>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</si>
  <si>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</si>
  <si>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</si>
  <si>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</si>
  <si>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</si>
  <si>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</si>
  <si>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</si>
  <si>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</si>
  <si>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</si>
  <si>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</si>
  <si>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</si>
  <si>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</si>
  <si>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</si>
  <si>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</si>
  <si>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</si>
  <si>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</si>
  <si>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</si>
  <si>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</si>
  <si>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</si>
  <si>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</si>
  <si>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</si>
  <si>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</si>
  <si>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</si>
  <si>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</si>
  <si>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</si>
  <si>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</si>
  <si>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</si>
  <si>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</si>
  <si>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</si>
  <si>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</si>
  <si>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</si>
  <si>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</si>
  <si>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</si>
  <si>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</si>
  <si>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</si>
  <si>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</si>
  <si>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</si>
  <si>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</si>
  <si>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</si>
  <si>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</si>
  <si>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</si>
  <si>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</si>
  <si>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</si>
  <si>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</si>
  <si>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</si>
  <si>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</si>
  <si>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</si>
  <si>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</si>
  <si>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</si>
  <si>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</si>
  <si>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</si>
  <si>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</si>
  <si>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</si>
  <si>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</si>
  <si>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</si>
  <si>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</si>
  <si>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</si>
  <si>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</si>
  <si>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</si>
  <si>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</si>
  <si>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</si>
  <si>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</si>
  <si>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</si>
  <si>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</si>
  <si>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</si>
  <si>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</si>
  <si>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</si>
  <si>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</si>
  <si>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</si>
  <si>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</si>
  <si>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</si>
  <si>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</si>
  <si>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</si>
  <si>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</si>
  <si>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</si>
  <si>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</si>
  <si>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</si>
  <si>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</si>
  <si>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</si>
  <si>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</si>
  <si>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</si>
  <si>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</si>
  <si>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</si>
  <si>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</si>
  <si>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</si>
  <si>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</si>
  <si>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</si>
  <si>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</si>
  <si>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</si>
  <si>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</si>
  <si>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</si>
  <si>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</si>
  <si>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</si>
  <si>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</si>
  <si>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</si>
  <si>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</si>
  <si>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</si>
  <si>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</si>
  <si>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</si>
  <si>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</si>
  <si>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</si>
  <si>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</si>
  <si>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</si>
  <si>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</si>
  <si>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</si>
  <si>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</si>
  <si>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</si>
  <si>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</si>
  <si>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</si>
  <si>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</si>
  <si>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</si>
  <si>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</si>
  <si>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</si>
  <si>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</si>
  <si>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</si>
  <si>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</si>
  <si>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</si>
  <si>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</si>
  <si>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</si>
  <si>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</si>
  <si>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</si>
  <si>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</si>
  <si>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</si>
  <si>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</si>
  <si>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</si>
  <si>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</si>
  <si>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</si>
  <si>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</si>
  <si>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</si>
  <si>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</si>
  <si>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</si>
  <si>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</si>
  <si>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</si>
  <si>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</si>
  <si>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</si>
  <si>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</si>
  <si>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</si>
  <si>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</si>
  <si>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</si>
  <si>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</si>
  <si>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</si>
  <si>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</si>
  <si>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</si>
  <si>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</si>
  <si>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</si>
  <si>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</si>
  <si>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</si>
  <si>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</si>
  <si>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</si>
  <si>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</si>
  <si>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</si>
  <si>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</si>
  <si>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</si>
  <si>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</si>
  <si>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</si>
  <si>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</si>
  <si>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</si>
  <si>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</si>
  <si>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</si>
  <si>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</si>
  <si>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</si>
  <si>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</si>
  <si>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</si>
  <si>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</si>
  <si>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</si>
  <si>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</si>
  <si>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</si>
  <si>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</si>
  <si>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</si>
  <si>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</si>
  <si>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</si>
  <si>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</si>
  <si>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</si>
  <si>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</si>
  <si>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</si>
  <si>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</si>
  <si>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</si>
  <si>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</si>
  <si>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</si>
  <si>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</si>
  <si>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</si>
  <si>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</si>
  <si>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</si>
  <si>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</si>
  <si>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</si>
  <si>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</si>
  <si>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</si>
  <si>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</si>
  <si>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</si>
  <si>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</si>
  <si>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</si>
  <si>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</si>
  <si>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</si>
  <si>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</si>
  <si>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</si>
  <si>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</si>
  <si>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</si>
  <si>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</si>
  <si>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</si>
  <si>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</si>
  <si>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</si>
  <si>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</si>
  <si>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</si>
  <si>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</si>
  <si>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</si>
  <si>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</si>
  <si>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</si>
  <si>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</si>
  <si>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</si>
  <si>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</si>
  <si>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</si>
  <si>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</si>
  <si>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</si>
  <si>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</si>
  <si>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</si>
  <si>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</si>
  <si>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</si>
  <si>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</si>
  <si>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</si>
  <si>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</si>
  <si>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</si>
  <si>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</si>
  <si>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</si>
  <si>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</si>
  <si>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</si>
  <si>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</si>
  <si>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</si>
  <si>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</si>
  <si>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</si>
  <si>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</si>
  <si>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</si>
  <si>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</si>
  <si>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</si>
  <si>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</si>
  <si>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</si>
  <si>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</si>
  <si>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</si>
  <si>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</si>
  <si>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</si>
  <si>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</si>
  <si>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</si>
  <si>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</si>
  <si>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</si>
  <si>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</si>
  <si>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</si>
  <si>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</si>
  <si>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</si>
  <si>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</si>
  <si>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</si>
  <si>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</si>
  <si>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</si>
  <si>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</si>
  <si>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</si>
  <si>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</si>
  <si>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</si>
  <si>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</si>
  <si>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</si>
  <si>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</si>
  <si>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</si>
  <si>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</si>
  <si>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</si>
  <si>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</si>
  <si>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</si>
  <si>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</si>
  <si>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</si>
  <si>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</si>
  <si>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</si>
  <si>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</si>
  <si>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</si>
  <si>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</si>
  <si>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</si>
  <si>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</si>
  <si>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</si>
  <si>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</si>
  <si>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</si>
  <si>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</si>
  <si>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</si>
  <si>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</si>
  <si>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</si>
  <si>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</si>
  <si>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</si>
  <si>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</si>
  <si>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</si>
  <si>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</si>
  <si>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</si>
  <si>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</si>
  <si>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</si>
  <si>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</si>
  <si>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</si>
  <si>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</si>
  <si>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</si>
  <si>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</si>
  <si>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</si>
  <si>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</si>
  <si>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</si>
  <si>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</si>
  <si>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</si>
  <si>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</si>
  <si>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</si>
  <si>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</si>
  <si>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</si>
  <si>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</si>
  <si>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</si>
  <si>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</si>
  <si>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</si>
  <si>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</si>
  <si>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</si>
  <si>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</si>
  <si>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</si>
  <si>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</si>
  <si>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</si>
  <si>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</si>
  <si>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</si>
  <si>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</si>
  <si>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</si>
  <si>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</si>
  <si>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</si>
  <si>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</si>
  <si>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</si>
  <si>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</si>
  <si>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</si>
  <si>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</si>
  <si>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</si>
  <si>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</si>
  <si>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</si>
  <si>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</si>
  <si>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</si>
  <si>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</si>
  <si>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</si>
  <si>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</si>
  <si>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</si>
  <si>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</si>
  <si>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</si>
  <si>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</si>
  <si>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</si>
  <si>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</si>
  <si>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</si>
  <si>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</si>
  <si>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</si>
  <si>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</si>
  <si>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</si>
  <si>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</si>
  <si>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</si>
  <si>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</si>
  <si>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</si>
  <si>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</si>
  <si>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</si>
  <si>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</si>
  <si>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</si>
  <si>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</si>
  <si>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</si>
  <si>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</si>
  <si>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</si>
  <si>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</si>
  <si>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</si>
  <si>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</si>
  <si>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</si>
  <si>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</si>
  <si>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</si>
  <si>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</si>
  <si>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</si>
  <si>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</si>
  <si>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</si>
  <si>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</si>
  <si>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</si>
  <si>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</si>
  <si>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</si>
  <si>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</si>
  <si>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</si>
  <si>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</si>
  <si>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</si>
  <si>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</si>
  <si>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</si>
  <si>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</si>
  <si>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</si>
  <si>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</si>
  <si>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</si>
  <si>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</si>
  <si>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</si>
  <si>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</si>
  <si>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</si>
  <si>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</si>
  <si>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</si>
  <si>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</si>
  <si>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</si>
  <si>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</si>
  <si>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</si>
  <si>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</si>
  <si>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</si>
  <si>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</si>
  <si>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</si>
  <si>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</si>
  <si>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</si>
  <si>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</si>
  <si>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</si>
  <si>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</si>
  <si>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</si>
  <si>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</si>
  <si>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</si>
  <si>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</si>
  <si>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</si>
  <si>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</si>
  <si>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</si>
  <si>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</si>
  <si>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</si>
  <si>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</si>
  <si>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</si>
  <si>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</si>
  <si>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</si>
  <si>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</si>
  <si>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</si>
  <si>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</si>
  <si>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</si>
  <si>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</si>
  <si>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</si>
  <si>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</si>
  <si>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</si>
  <si>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</si>
  <si>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</si>
  <si>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</si>
  <si>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</si>
  <si>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</si>
  <si>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</si>
  <si>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</si>
  <si>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</si>
  <si>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</si>
  <si>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</si>
  <si>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</si>
  <si>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</si>
  <si>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</si>
  <si>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</si>
  <si>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</si>
  <si>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</si>
  <si>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</si>
  <si>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</si>
  <si>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</si>
  <si>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</si>
  <si>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</si>
  <si>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</si>
  <si>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</si>
  <si>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</si>
  <si>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</si>
  <si>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</si>
  <si>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</si>
  <si>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</si>
  <si>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</si>
  <si>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</si>
  <si>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</si>
  <si>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</si>
  <si>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</si>
  <si>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</si>
  <si>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</si>
  <si>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</si>
  <si>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</si>
  <si>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</si>
  <si>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</si>
  <si>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</si>
  <si>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</si>
  <si>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</si>
  <si>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</si>
  <si>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</si>
  <si>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</si>
  <si>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</si>
  <si>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</si>
  <si>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</si>
  <si>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</si>
  <si>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</si>
  <si>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</si>
  <si>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</si>
  <si>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</si>
  <si>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</si>
  <si>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</si>
  <si>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</si>
  <si>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</si>
  <si>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</si>
  <si>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</si>
  <si>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</si>
  <si>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</si>
  <si>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</si>
  <si>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</si>
  <si>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</si>
  <si>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</si>
  <si>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</si>
  <si>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</si>
  <si>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</si>
  <si>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</si>
  <si>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</si>
  <si>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</si>
  <si>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</si>
  <si>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</si>
  <si>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</si>
  <si>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</si>
  <si>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</si>
  <si>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</si>
  <si>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</si>
  <si>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</si>
  <si>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</si>
  <si>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</si>
  <si>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</si>
  <si>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</si>
  <si>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</si>
  <si>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</si>
  <si>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</si>
  <si>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</si>
  <si>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</si>
  <si>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</si>
  <si>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</si>
  <si>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</si>
  <si>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</si>
  <si>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</si>
  <si>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</si>
  <si>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</si>
  <si>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</si>
  <si>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</si>
  <si>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</si>
  <si>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</si>
  <si>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</si>
  <si>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</si>
  <si>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</si>
  <si>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</si>
  <si>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</si>
  <si>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</si>
  <si>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</si>
  <si>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</si>
  <si>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</si>
  <si>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</si>
  <si>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</si>
  <si>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</si>
  <si>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</si>
  <si>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</si>
  <si>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</si>
  <si>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</si>
  <si>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</si>
  <si>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</si>
  <si>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</si>
  <si>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</si>
  <si>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</si>
  <si>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</si>
  <si>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</si>
  <si>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</si>
  <si>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</si>
  <si>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</si>
  <si>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</si>
  <si>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</si>
  <si>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</si>
  <si>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</si>
  <si>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</si>
  <si>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</si>
  <si>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</si>
  <si>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</si>
  <si>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</si>
  <si>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</si>
  <si>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</si>
  <si>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</si>
  <si>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</si>
  <si>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</si>
  <si>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</si>
  <si>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</si>
  <si>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</si>
  <si>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</si>
  <si>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</si>
  <si>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</si>
  <si>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</si>
  <si>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</si>
  <si>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</si>
  <si>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</si>
  <si>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</si>
  <si>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</si>
  <si>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</si>
  <si>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</si>
  <si>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</si>
  <si>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</si>
  <si>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</si>
  <si>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</si>
  <si>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</si>
  <si>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</si>
  <si>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</si>
  <si>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</si>
  <si>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</si>
  <si>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</si>
  <si>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</si>
  <si>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</si>
  <si>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</si>
  <si>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</si>
  <si>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</si>
  <si>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</si>
  <si>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</si>
  <si>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</si>
  <si>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</si>
  <si>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</si>
  <si>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</si>
  <si>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</si>
  <si>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</si>
  <si>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</si>
  <si>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</si>
  <si>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</si>
  <si>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</si>
  <si>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</si>
  <si>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</si>
  <si>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</si>
  <si>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</si>
  <si>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</si>
  <si>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</si>
  <si>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</si>
  <si>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</si>
  <si>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</si>
  <si>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</si>
  <si>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</si>
  <si>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</si>
  <si>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</si>
  <si>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</si>
  <si>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</si>
  <si>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</si>
  <si>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</si>
  <si>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</si>
  <si>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</si>
  <si>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</si>
  <si>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</si>
  <si>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</si>
  <si>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</si>
  <si>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</si>
  <si>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</si>
  <si>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</si>
  <si>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</si>
  <si>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</si>
  <si>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</si>
  <si>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</si>
  <si>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</si>
  <si>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</si>
  <si>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</si>
  <si>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</si>
  <si>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</si>
  <si>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</si>
  <si>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</si>
  <si>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</si>
  <si>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</si>
  <si>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</si>
  <si>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</si>
  <si>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</si>
  <si>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</si>
  <si>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</si>
  <si>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</si>
  <si>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</si>
  <si>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</si>
  <si>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</si>
  <si>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</si>
  <si>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</si>
  <si>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</si>
  <si>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</si>
  <si>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</si>
  <si>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</si>
  <si>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</si>
  <si>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</si>
  <si>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</si>
  <si>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</si>
  <si>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</si>
  <si>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</si>
  <si>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</si>
  <si>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</si>
  <si>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</si>
  <si>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</si>
  <si>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</si>
  <si>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</si>
  <si>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</si>
  <si>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</si>
  <si>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</si>
  <si>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</si>
  <si>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</si>
  <si>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</si>
  <si>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</si>
  <si>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</si>
  <si>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</si>
  <si>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</si>
  <si>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</si>
  <si>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</si>
  <si>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</si>
  <si>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</si>
  <si>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</si>
  <si>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</si>
  <si>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</si>
  <si>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</si>
  <si>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</si>
  <si>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</si>
  <si>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</si>
  <si>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</si>
  <si>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</si>
  <si>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</si>
  <si>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</si>
  <si>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</si>
  <si>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</si>
  <si>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</si>
  <si>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</si>
  <si>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</si>
  <si>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</si>
  <si>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</si>
  <si>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</si>
  <si>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</si>
  <si>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</si>
  <si>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</si>
  <si>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</si>
  <si>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</si>
  <si>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</si>
  <si>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</si>
  <si>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</si>
  <si>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</si>
  <si>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</si>
  <si>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</si>
  <si>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</si>
  <si>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</si>
  <si>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</si>
  <si>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</si>
  <si>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</si>
  <si>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</si>
  <si>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</si>
  <si>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</si>
  <si>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</si>
  <si>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</si>
  <si>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</si>
  <si>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</si>
  <si>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</si>
  <si>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</si>
  <si>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</si>
  <si>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</si>
  <si>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</si>
  <si>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</si>
  <si>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</si>
  <si>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</si>
  <si>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</si>
  <si>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</si>
  <si>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</si>
  <si>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</si>
  <si>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</si>
  <si>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</si>
  <si>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</si>
  <si>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</si>
  <si>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</si>
  <si>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</si>
  <si>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</si>
  <si>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</si>
  <si>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</si>
  <si>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</si>
  <si>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</si>
  <si>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</si>
  <si>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</si>
  <si>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</si>
  <si>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</si>
  <si>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</si>
  <si>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</si>
  <si>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</si>
  <si>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</si>
  <si>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</si>
  <si>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</si>
  <si>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</si>
  <si>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</si>
  <si>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</si>
  <si>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</si>
  <si>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</si>
  <si>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</si>
  <si>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</si>
  <si>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</si>
  <si>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</si>
  <si>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</si>
  <si>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</si>
  <si>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</si>
  <si>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</si>
  <si>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</si>
  <si>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</si>
  <si>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</si>
  <si>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</si>
  <si>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</si>
  <si>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</si>
  <si>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</si>
  <si>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</si>
  <si>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</si>
  <si>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</si>
  <si>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</si>
  <si>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</si>
  <si>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</si>
  <si>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</si>
  <si>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</si>
  <si>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</si>
  <si>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</si>
  <si>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</si>
  <si>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</si>
  <si>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</si>
  <si>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</si>
  <si>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</si>
  <si>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</si>
  <si>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</si>
  <si>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</si>
  <si>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</si>
  <si>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</si>
  <si>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</si>
  <si>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</si>
  <si>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</si>
  <si>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</si>
  <si>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</si>
  <si>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</si>
  <si>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</si>
  <si>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</si>
  <si>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</si>
  <si>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</si>
  <si>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</si>
  <si>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</si>
  <si>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</si>
  <si>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</si>
  <si>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</si>
  <si>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</si>
  <si>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</si>
  <si>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</si>
  <si>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</si>
  <si>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</si>
  <si>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</si>
  <si>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</si>
  <si>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</si>
  <si>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</si>
  <si>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</si>
  <si>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</si>
  <si>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</si>
  <si>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</si>
  <si>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</si>
  <si>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</si>
  <si>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</si>
  <si>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</si>
  <si>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</si>
  <si>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</si>
  <si>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</si>
  <si>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</si>
  <si>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</si>
  <si>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</si>
  <si>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</si>
  <si>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</si>
  <si>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</si>
  <si>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</si>
  <si>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</si>
  <si>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</si>
  <si>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</si>
  <si>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</si>
  <si>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</si>
  <si>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</si>
  <si>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</si>
  <si>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</si>
  <si>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</si>
  <si>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</si>
  <si>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</si>
  <si>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</si>
  <si>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</si>
  <si>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</si>
  <si>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</si>
  <si>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</si>
  <si>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</si>
  <si>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</si>
  <si>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</si>
  <si>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</si>
  <si>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</si>
  <si>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</si>
  <si>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</si>
  <si>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</si>
  <si>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</si>
  <si>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</si>
  <si>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</si>
  <si>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</si>
  <si>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</si>
  <si>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</si>
  <si>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</si>
  <si>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</si>
  <si>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</si>
  <si>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</si>
  <si>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</si>
  <si>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</si>
  <si>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</si>
  <si>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</si>
  <si>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</si>
  <si>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</si>
  <si>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</si>
  <si>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</si>
  <si>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</si>
  <si>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</si>
  <si>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</si>
  <si>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</si>
  <si>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</si>
  <si>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</si>
  <si>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</si>
  <si>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</si>
  <si>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</si>
  <si>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</si>
  <si>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</si>
  <si>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</si>
  <si>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</si>
  <si>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</si>
  <si>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</si>
  <si>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</si>
  <si>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</si>
  <si>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</si>
  <si>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</si>
  <si>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</si>
  <si>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</si>
  <si>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</si>
  <si>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</si>
  <si>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</si>
  <si>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</si>
  <si>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</si>
  <si>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</si>
  <si>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</si>
  <si>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</si>
  <si>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</si>
  <si>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</si>
  <si>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</si>
  <si>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</si>
  <si>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</si>
  <si>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</si>
  <si>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</si>
  <si>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</si>
  <si>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</si>
  <si>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</si>
  <si>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</si>
  <si>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</si>
  <si>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</si>
  <si>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</si>
  <si>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</si>
  <si>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</si>
  <si>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</si>
  <si>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</si>
  <si>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</si>
  <si>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</si>
  <si>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</si>
  <si>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</si>
  <si>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</si>
  <si>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</si>
  <si>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</si>
  <si>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</si>
  <si>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</si>
  <si>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</si>
  <si>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</si>
  <si>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</si>
  <si>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</si>
  <si>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</si>
  <si>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</si>
  <si>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</si>
  <si>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</si>
  <si>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</si>
  <si>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</si>
  <si>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</si>
  <si>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</si>
  <si>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</si>
  <si>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</si>
  <si>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</si>
  <si>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</si>
  <si>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</si>
  <si>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</si>
  <si>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</si>
  <si>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</si>
  <si>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</si>
  <si>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</si>
  <si>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</si>
  <si>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</si>
  <si>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</si>
  <si>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</si>
  <si>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</si>
  <si>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</si>
  <si>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</si>
  <si>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</si>
  <si>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</si>
  <si>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</si>
  <si>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</si>
  <si>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</si>
  <si>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</si>
  <si>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</si>
  <si>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</si>
  <si>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</si>
  <si>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</si>
  <si>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</si>
  <si>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</si>
  <si>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</si>
  <si>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</si>
  <si>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</si>
  <si>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</si>
  <si>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</si>
  <si>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</si>
  <si>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</si>
  <si>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</si>
  <si>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</si>
  <si>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</si>
  <si>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</si>
  <si>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</si>
  <si>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</si>
  <si>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</si>
  <si>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</si>
  <si>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</si>
  <si>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</si>
  <si>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</si>
  <si>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</si>
  <si>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</si>
  <si>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</si>
  <si>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</si>
  <si>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</si>
  <si>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</si>
  <si>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</si>
  <si>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</si>
  <si>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</si>
  <si>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</si>
  <si>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</si>
  <si>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</si>
  <si>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</si>
  <si>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</si>
  <si>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</si>
  <si>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</si>
  <si>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</si>
  <si>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</si>
  <si>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</si>
  <si>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</si>
  <si>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</si>
  <si>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</si>
  <si>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</si>
  <si>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</si>
  <si>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</si>
  <si>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</si>
  <si>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</si>
  <si>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</si>
  <si>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</si>
  <si>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</si>
  <si>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</si>
  <si>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</si>
  <si>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</si>
  <si>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</si>
  <si>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</si>
  <si>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</si>
  <si>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</si>
  <si>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</si>
  <si>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</si>
  <si>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</si>
  <si>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</si>
  <si>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</si>
  <si>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</si>
  <si>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</si>
  <si>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</si>
  <si>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</si>
  <si>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</si>
  <si>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</si>
  <si>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</si>
  <si>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</si>
  <si>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</si>
  <si>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</si>
  <si>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</si>
  <si>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</si>
  <si>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</si>
  <si>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</si>
  <si>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</si>
  <si>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</si>
  <si>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</si>
  <si>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</si>
  <si>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</si>
  <si>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</si>
  <si>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</si>
  <si>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</si>
  <si>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</si>
  <si>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</si>
  <si>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</si>
  <si>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</si>
  <si>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</si>
  <si>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</si>
  <si>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</si>
  <si>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</si>
  <si>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</si>
  <si>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</si>
  <si>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</si>
  <si>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</si>
  <si>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</si>
  <si>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</si>
  <si>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</si>
  <si>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</si>
  <si>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</si>
  <si>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</si>
  <si>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</si>
  <si>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</si>
  <si>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</si>
  <si>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</si>
  <si>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</si>
  <si>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</si>
  <si>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</si>
  <si>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</si>
  <si>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</si>
  <si>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</si>
  <si>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</si>
  <si>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</si>
  <si>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</si>
  <si>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</si>
  <si>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</si>
  <si>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</si>
  <si>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</si>
  <si>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</si>
  <si>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</si>
  <si>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</si>
  <si>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</si>
  <si>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</si>
  <si>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</si>
  <si>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</si>
  <si>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</si>
  <si>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</si>
  <si>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</si>
  <si>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</si>
  <si>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</si>
  <si>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</si>
  <si>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</si>
  <si>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</si>
  <si>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</si>
  <si>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</si>
  <si>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</si>
  <si>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</si>
  <si>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</si>
  <si>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</si>
  <si>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</si>
  <si>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</si>
  <si>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</si>
  <si>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</si>
  <si>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</si>
  <si>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</si>
  <si>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</si>
  <si>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</si>
  <si>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</si>
  <si>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</si>
  <si>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</si>
  <si>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</si>
  <si>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</si>
  <si>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</si>
  <si>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</si>
  <si>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</si>
  <si>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</si>
  <si>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</si>
  <si>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</si>
  <si>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</si>
  <si>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</si>
  <si>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</si>
  <si>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</si>
  <si>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</si>
  <si>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</si>
  <si>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</si>
  <si>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</si>
  <si>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</si>
  <si>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</si>
  <si>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</si>
  <si>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</si>
  <si>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</si>
  <si>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</si>
  <si>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</si>
  <si>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</si>
  <si>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</si>
  <si>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</si>
  <si>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</si>
  <si>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</si>
  <si>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</si>
  <si>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</si>
  <si>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</si>
  <si>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</si>
  <si>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</si>
  <si>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</si>
  <si>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</si>
  <si>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</si>
  <si>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</si>
  <si>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</si>
  <si>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</si>
  <si>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</si>
  <si>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</si>
  <si>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</si>
  <si>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</si>
  <si>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</si>
  <si>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</si>
  <si>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</si>
  <si>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</si>
  <si>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</si>
  <si>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</si>
  <si>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</si>
  <si>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</si>
  <si>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</si>
  <si>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</si>
  <si>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</si>
  <si>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</si>
  <si>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</si>
  <si>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</si>
  <si>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</si>
  <si>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</si>
  <si>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</si>
  <si>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</si>
  <si>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</si>
  <si>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</si>
  <si>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</si>
  <si>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</si>
  <si>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</si>
  <si>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</si>
  <si>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</si>
  <si>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</si>
  <si>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</si>
  <si>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</si>
  <si>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</si>
  <si>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</si>
  <si>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</si>
  <si>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</si>
  <si>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</si>
  <si>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</si>
  <si>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</si>
  <si>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</si>
  <si>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</si>
  <si>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</si>
  <si>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</si>
  <si>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</si>
  <si>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</si>
  <si>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</si>
  <si>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</si>
  <si>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</si>
  <si>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</si>
  <si>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</si>
  <si>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</si>
  <si>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</si>
  <si>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</si>
  <si>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</si>
  <si>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</si>
  <si>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</si>
  <si>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</si>
  <si>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</si>
  <si>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</si>
  <si>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</si>
  <si>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</si>
  <si>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</si>
  <si>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</si>
  <si>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</si>
  <si>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</si>
  <si>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</si>
  <si>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</si>
  <si>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</si>
  <si>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</si>
  <si>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</si>
  <si>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</si>
  <si>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</si>
  <si>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</si>
  <si>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</si>
  <si>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</si>
  <si>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</si>
  <si>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</si>
  <si>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</si>
  <si>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</si>
  <si>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</si>
  <si>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</si>
  <si>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</si>
  <si>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</si>
  <si>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</si>
  <si>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</si>
  <si>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</si>
  <si>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</si>
  <si>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</si>
  <si>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</si>
  <si>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</si>
  <si>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</si>
  <si>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</si>
  <si>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</si>
  <si>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</si>
  <si>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</si>
  <si>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</si>
  <si>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</si>
  <si>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</si>
  <si>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</si>
  <si>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</si>
  <si>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</si>
  <si>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</si>
  <si>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</si>
  <si>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</si>
  <si>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</si>
  <si>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</si>
  <si>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</si>
  <si>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</si>
  <si>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</si>
  <si>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</si>
  <si>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</si>
  <si>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</si>
  <si>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</si>
  <si>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</si>
  <si>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</si>
  <si>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</si>
  <si>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</si>
  <si>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</si>
  <si>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</si>
  <si>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</si>
  <si>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</si>
  <si>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</si>
  <si>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</si>
  <si>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</si>
  <si>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</si>
  <si>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</si>
  <si>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</si>
  <si>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</si>
  <si>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</si>
  <si>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</si>
  <si>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</si>
  <si>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</si>
  <si>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</si>
  <si>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</si>
  <si>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</si>
  <si>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</si>
  <si>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</si>
  <si>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</si>
  <si>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</si>
  <si>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</si>
  <si>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</si>
  <si>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</si>
  <si>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</si>
  <si>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</si>
  <si>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</si>
  <si>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</si>
  <si>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</si>
  <si>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</si>
  <si>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</si>
  <si>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</si>
  <si>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</si>
  <si>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</si>
  <si>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</si>
  <si>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</si>
  <si>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</si>
  <si>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</si>
  <si>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</si>
  <si>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</si>
  <si>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</si>
  <si>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</si>
  <si>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</si>
  <si>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</si>
  <si>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</si>
  <si>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</si>
  <si>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</si>
  <si>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</si>
  <si>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</si>
  <si>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</si>
  <si>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</si>
  <si>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</si>
  <si>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</si>
  <si>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</si>
  <si>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</si>
  <si>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</si>
  <si>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</si>
  <si>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</si>
  <si>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</si>
  <si>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</si>
  <si>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</si>
  <si>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</si>
  <si>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</si>
  <si>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</si>
  <si>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</si>
  <si>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</si>
  <si>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</si>
  <si>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</si>
  <si>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</si>
  <si>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</si>
  <si>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</si>
  <si>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</si>
  <si>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</si>
  <si>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</si>
  <si>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</si>
  <si>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</si>
  <si>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</si>
  <si>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</si>
  <si>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</si>
  <si>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</si>
  <si>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</si>
  <si>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</si>
  <si>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</si>
  <si>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</si>
  <si>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</si>
  <si>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</si>
  <si>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</si>
  <si>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</si>
  <si>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</si>
  <si>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</si>
  <si>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</si>
  <si>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</si>
  <si>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</si>
  <si>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</si>
  <si>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</si>
  <si>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</si>
  <si>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</si>
  <si>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</si>
  <si>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</si>
  <si>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</si>
  <si>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</si>
  <si>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</si>
  <si>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</si>
  <si>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</si>
  <si>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</si>
  <si>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</si>
  <si>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</si>
  <si>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</si>
  <si>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</si>
  <si>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</si>
  <si>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</si>
  <si>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</si>
  <si>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</si>
  <si>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</si>
  <si>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</si>
  <si>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</si>
  <si>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</si>
  <si>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</si>
  <si>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</si>
  <si>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</si>
  <si>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</si>
  <si>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</si>
  <si>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</si>
  <si>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</si>
  <si>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</si>
  <si>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</si>
  <si>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</si>
  <si>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</si>
  <si>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</si>
  <si>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</si>
  <si>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</si>
  <si>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</si>
  <si>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</si>
  <si>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</si>
  <si>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</si>
  <si>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</si>
  <si>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</si>
  <si>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</si>
  <si>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</si>
  <si>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</si>
  <si>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</si>
  <si>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</si>
  <si>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</si>
  <si>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</si>
  <si>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</si>
  <si>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</si>
  <si>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</si>
  <si>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</si>
  <si>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</si>
  <si>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</si>
  <si>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</si>
  <si>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</si>
  <si>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</si>
  <si>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</si>
  <si>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</si>
  <si>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</si>
  <si>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</si>
  <si>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</si>
  <si>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</si>
  <si>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</si>
  <si>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</si>
  <si>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</si>
  <si>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</si>
  <si>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</si>
  <si>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</si>
  <si>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</si>
  <si>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</si>
  <si>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</si>
  <si>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</si>
  <si>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</si>
  <si>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</si>
  <si>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</si>
  <si>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</si>
  <si>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</si>
  <si>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</si>
  <si>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</si>
  <si>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</si>
  <si>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</si>
  <si>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</si>
  <si>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</si>
  <si>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</si>
  <si>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</si>
  <si>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</si>
  <si>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</si>
  <si>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</si>
  <si>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</si>
  <si>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</si>
  <si>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</si>
  <si>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</si>
  <si>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</si>
  <si>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</si>
  <si>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</si>
  <si>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</si>
  <si>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</si>
  <si>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</si>
  <si>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</si>
  <si>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</si>
  <si>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</si>
  <si>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</si>
  <si>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</si>
  <si>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</si>
  <si>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</si>
  <si>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</si>
  <si>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</si>
  <si>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</si>
  <si>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</si>
  <si>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</si>
  <si>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</si>
  <si>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</si>
  <si>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</si>
  <si>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</si>
  <si>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</si>
  <si>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</si>
  <si>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</si>
  <si>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</si>
  <si>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</si>
  <si>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</si>
  <si>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</si>
  <si>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</si>
  <si>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</si>
  <si>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</si>
  <si>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</si>
  <si>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</si>
  <si>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</si>
  <si>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</si>
  <si>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</si>
  <si>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</si>
  <si>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</si>
  <si>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</si>
  <si>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</si>
  <si>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</si>
  <si>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</si>
  <si>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</si>
  <si>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</si>
  <si>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</si>
  <si>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</si>
  <si>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</si>
  <si>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</si>
  <si>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</si>
  <si>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</si>
  <si>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</si>
  <si>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</si>
  <si>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</si>
  <si>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</si>
  <si>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</si>
  <si>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</si>
  <si>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</si>
  <si>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</si>
  <si>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</si>
  <si>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</si>
  <si>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</si>
  <si>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</si>
  <si>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</si>
  <si>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</si>
  <si>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</si>
  <si>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</si>
  <si>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</si>
  <si>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</si>
  <si>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</si>
  <si>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</si>
  <si>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</si>
  <si>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</si>
  <si>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</si>
  <si>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</si>
  <si>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</si>
  <si>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</si>
  <si>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</si>
  <si>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</si>
  <si>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</si>
  <si>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</si>
  <si>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</si>
  <si>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</si>
  <si>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</si>
  <si>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</si>
  <si>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</si>
  <si>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</si>
  <si>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</si>
  <si>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</si>
  <si>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</si>
  <si>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</si>
  <si>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</si>
  <si>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</si>
  <si>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</si>
  <si>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</si>
  <si>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</si>
  <si>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</si>
  <si>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</si>
  <si>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</si>
  <si>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</si>
  <si>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</si>
  <si>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</si>
  <si>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</si>
  <si>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</si>
  <si>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</si>
  <si>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</si>
  <si>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</si>
  <si>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</si>
  <si>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</si>
  <si>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</si>
  <si>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</si>
  <si>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</si>
  <si>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</si>
  <si>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</si>
  <si>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</si>
  <si>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</si>
  <si>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</si>
  <si>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</si>
  <si>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</si>
  <si>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</si>
  <si>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</si>
  <si>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</si>
  <si>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</si>
  <si>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</si>
  <si>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</si>
  <si>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</si>
  <si>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</si>
  <si>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</si>
  <si>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</si>
  <si>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</si>
  <si>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</si>
  <si>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</si>
  <si>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</si>
  <si>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</si>
  <si>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</si>
  <si>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</si>
  <si>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</si>
  <si>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</si>
  <si>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</si>
  <si>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</si>
  <si>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</si>
  <si>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</si>
  <si>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</si>
  <si>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</si>
  <si>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</si>
  <si>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</si>
  <si>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</si>
  <si>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</si>
  <si>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</si>
  <si>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</si>
  <si>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</si>
  <si>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</si>
  <si>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</si>
  <si>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</si>
  <si>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</si>
  <si>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</si>
  <si>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</si>
  <si>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</si>
  <si>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</si>
  <si>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</si>
  <si>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</si>
  <si>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</si>
  <si>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</si>
  <si>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</si>
  <si>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</si>
  <si>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</si>
  <si>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</si>
  <si>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</si>
  <si>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</si>
  <si>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</si>
  <si>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</si>
  <si>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</si>
  <si>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</si>
  <si>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</si>
  <si>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</si>
  <si>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</si>
  <si>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</si>
  <si>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</si>
  <si>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</si>
  <si>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</si>
  <si>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</si>
  <si>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</si>
  <si>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</si>
  <si>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</si>
  <si>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</si>
  <si>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</si>
  <si>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</si>
  <si>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</si>
  <si>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</si>
  <si>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</si>
  <si>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</si>
  <si>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</si>
  <si>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</si>
  <si>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</si>
  <si>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</si>
  <si>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</si>
  <si>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</si>
  <si>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</si>
  <si>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</si>
  <si>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</si>
  <si>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</si>
  <si>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</si>
  <si>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</si>
  <si>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</si>
  <si>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</si>
  <si>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</si>
  <si>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</si>
  <si>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</si>
  <si>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</si>
  <si>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</si>
  <si>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</si>
  <si>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</si>
  <si>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</si>
  <si>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</si>
  <si>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</si>
  <si>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</si>
  <si>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</si>
  <si>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</si>
  <si>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</si>
  <si>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</si>
  <si>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</si>
  <si>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</si>
  <si>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</si>
  <si>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</si>
  <si>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</si>
  <si>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</si>
  <si>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</si>
  <si>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</si>
  <si>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</si>
  <si>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</si>
  <si>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</si>
  <si>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</si>
  <si>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</si>
  <si>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</si>
  <si>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</si>
  <si>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</si>
  <si>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</si>
  <si>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</si>
  <si>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</si>
  <si>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</si>
  <si>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</si>
  <si>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</si>
  <si>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</si>
  <si>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</si>
  <si>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</si>
  <si>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</si>
  <si>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</si>
  <si>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</si>
  <si>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</si>
  <si>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</si>
  <si>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</si>
  <si>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</si>
  <si>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</si>
  <si>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</si>
  <si>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</si>
  <si>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</si>
  <si>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</si>
  <si>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</si>
  <si>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</si>
  <si>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</si>
  <si>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</si>
  <si>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</si>
  <si>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</si>
  <si>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</si>
  <si>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</si>
  <si>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</si>
  <si>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</si>
  <si>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</si>
  <si>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</si>
  <si>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</si>
  <si>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</si>
  <si>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</si>
  <si>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</si>
  <si>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</si>
  <si>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</si>
  <si>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</si>
  <si>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</si>
  <si>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</si>
  <si>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</si>
  <si>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</si>
  <si>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</si>
  <si>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</si>
  <si>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</si>
  <si>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</si>
  <si>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</si>
  <si>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</si>
  <si>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</si>
  <si>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</si>
  <si>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</si>
  <si>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</si>
  <si>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</si>
  <si>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</si>
  <si>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</si>
  <si>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</si>
  <si>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</si>
  <si>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</si>
  <si>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</si>
  <si>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</si>
  <si>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</si>
  <si>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</si>
  <si>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</si>
  <si>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</si>
  <si>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</si>
  <si>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</si>
  <si>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</si>
  <si>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</si>
  <si>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</si>
  <si>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</si>
  <si>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</si>
  <si>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</si>
  <si>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</si>
  <si>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</si>
  <si>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</si>
  <si>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</si>
  <si>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</si>
  <si>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</si>
  <si>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</si>
  <si>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</si>
  <si>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</si>
  <si>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</si>
  <si>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</si>
  <si>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</si>
  <si>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</si>
  <si>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</si>
  <si>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</si>
  <si>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</si>
  <si>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</si>
  <si>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</si>
  <si>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</si>
  <si>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</si>
  <si>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</si>
  <si>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</si>
  <si>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</si>
  <si>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</si>
  <si>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</si>
  <si>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</si>
  <si>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</si>
  <si>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</si>
  <si>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</si>
  <si>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</si>
  <si>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</si>
  <si>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</si>
  <si>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</si>
  <si>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</si>
  <si>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</si>
  <si>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</si>
  <si>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</si>
  <si>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</si>
  <si>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</si>
  <si>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</si>
  <si>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</si>
  <si>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</si>
  <si>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</si>
  <si>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</si>
  <si>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</si>
  <si>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</si>
  <si>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</si>
  <si>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</si>
  <si>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</si>
  <si>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</si>
  <si>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</si>
  <si>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</si>
  <si>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</si>
  <si>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</si>
  <si>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</si>
  <si>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</si>
  <si>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</si>
  <si>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</si>
  <si>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</si>
  <si>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</si>
  <si>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</si>
  <si>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</si>
  <si>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</si>
  <si>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</si>
  <si>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</si>
  <si>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</si>
  <si>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</si>
  <si>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</si>
  <si>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</si>
  <si>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</si>
  <si>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</si>
  <si>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</si>
  <si>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</si>
  <si>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</si>
  <si>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</si>
  <si>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</si>
  <si>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</si>
  <si>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</si>
  <si>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</si>
  <si>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</si>
  <si>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</si>
  <si>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</si>
  <si>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</si>
  <si>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</si>
  <si>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</si>
  <si>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</si>
  <si>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</si>
  <si>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</si>
  <si>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</si>
  <si>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</si>
  <si>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</si>
  <si>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</si>
  <si>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</si>
  <si>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</si>
  <si>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</si>
  <si>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</si>
  <si>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</si>
  <si>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</si>
  <si>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</si>
  <si>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</si>
  <si>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</si>
  <si>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</si>
  <si>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</si>
  <si>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</si>
  <si>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</si>
  <si>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</si>
  <si>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</si>
  <si>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</si>
  <si>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</si>
  <si>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</si>
  <si>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</si>
  <si>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</si>
  <si>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</si>
  <si>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</si>
  <si>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</si>
  <si>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</si>
  <si>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</si>
  <si>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</si>
  <si>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</si>
  <si>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</si>
  <si>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</si>
  <si>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</si>
  <si>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</si>
  <si>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</si>
  <si>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</si>
  <si>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</si>
  <si>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</si>
  <si>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</si>
  <si>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</si>
  <si>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</si>
  <si>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</si>
  <si>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</si>
  <si>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</si>
  <si>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</si>
  <si>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</si>
  <si>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</si>
  <si>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</si>
  <si>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</si>
  <si>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</si>
  <si>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</si>
  <si>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</si>
  <si>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</si>
  <si>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</si>
  <si>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</si>
  <si>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</si>
  <si>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</si>
  <si>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</si>
  <si>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</si>
  <si>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</si>
  <si>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</si>
  <si>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</si>
  <si>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</si>
  <si>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</si>
  <si>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</si>
  <si>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</si>
  <si>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</si>
  <si>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</si>
  <si>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</si>
  <si>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</si>
  <si>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</si>
  <si>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</si>
  <si>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</si>
  <si>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</si>
  <si>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</si>
  <si>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</si>
  <si>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</si>
  <si>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</si>
  <si>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</si>
  <si>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</si>
  <si>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</si>
  <si>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</si>
  <si>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</si>
  <si>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</si>
  <si>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</si>
  <si>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</si>
  <si>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</si>
  <si>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</si>
  <si>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</si>
  <si>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</si>
  <si>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</si>
  <si>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</si>
  <si>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</si>
  <si>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</si>
  <si>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</si>
  <si>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</si>
  <si>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</si>
  <si>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</si>
  <si>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</si>
  <si>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</si>
  <si>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</si>
  <si>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</si>
  <si>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</si>
  <si>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</si>
  <si>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</si>
  <si>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</si>
  <si>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</si>
  <si>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</si>
  <si>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</si>
  <si>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</si>
  <si>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</si>
  <si>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</si>
  <si>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</si>
  <si>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</si>
  <si>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</si>
  <si>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</si>
  <si>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</si>
  <si>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</si>
  <si>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</si>
  <si>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</si>
  <si>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</si>
  <si>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</si>
  <si>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</si>
  <si>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</si>
  <si>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</si>
  <si>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</si>
  <si>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</si>
  <si>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</si>
  <si>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</si>
  <si>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</si>
  <si>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</si>
  <si>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</si>
  <si>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</si>
  <si>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</si>
  <si>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</si>
  <si>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</si>
  <si>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</si>
  <si>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</si>
  <si>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</si>
  <si>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</si>
  <si>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</si>
  <si>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</si>
  <si>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</si>
  <si>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</si>
  <si>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</si>
  <si>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</si>
  <si>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</si>
  <si>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</si>
  <si>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</si>
  <si>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</si>
  <si>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</si>
  <si>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</si>
  <si>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</si>
  <si>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</si>
  <si>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</si>
  <si>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</si>
  <si>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</si>
  <si>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</si>
  <si>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</si>
  <si>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</si>
  <si>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</si>
  <si>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</si>
  <si>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</si>
  <si>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</si>
  <si>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</si>
  <si>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</si>
  <si>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</si>
  <si>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</si>
  <si>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</si>
  <si>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</si>
  <si>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</si>
  <si>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</si>
  <si>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</si>
  <si>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</si>
  <si>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</si>
  <si>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</si>
  <si>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</si>
  <si>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</si>
  <si>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</si>
  <si>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</si>
  <si>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</si>
  <si>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</si>
  <si>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</si>
  <si>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</si>
  <si>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</si>
  <si>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</si>
  <si>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</si>
  <si>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</si>
  <si>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</si>
  <si>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</si>
  <si>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</si>
  <si>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</si>
  <si>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</si>
  <si>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</si>
  <si>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</si>
  <si>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</si>
  <si>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</si>
  <si>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</si>
  <si>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</si>
  <si>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</si>
  <si>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</si>
  <si>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</si>
  <si>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</si>
  <si>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</si>
  <si>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</si>
  <si>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</si>
  <si>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</si>
  <si>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</si>
  <si>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</si>
  <si>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</si>
  <si>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</si>
  <si>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</si>
  <si>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</si>
  <si>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</si>
  <si>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</si>
  <si>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</si>
  <si>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</si>
  <si>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</si>
  <si>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</si>
  <si>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</si>
  <si>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</si>
  <si>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</si>
  <si>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</si>
  <si>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</si>
  <si>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</si>
  <si>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</si>
  <si>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</si>
  <si>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</si>
  <si>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</si>
  <si>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</si>
  <si>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</si>
  <si>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</si>
  <si>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</si>
  <si>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</si>
  <si>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</si>
  <si>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</si>
  <si>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</si>
  <si>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</si>
  <si>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</si>
  <si>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</si>
  <si>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</si>
  <si>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</si>
  <si>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</si>
  <si>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</si>
  <si>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</si>
  <si>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</si>
  <si>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</si>
  <si>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</si>
  <si>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</si>
  <si>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</si>
  <si>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</si>
  <si>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</si>
  <si>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</si>
  <si>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</si>
  <si>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</si>
  <si>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</si>
  <si>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</si>
  <si>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</si>
  <si>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</si>
  <si>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</si>
  <si>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</si>
  <si>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</si>
  <si>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</si>
  <si>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</si>
  <si>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</si>
  <si>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</si>
  <si>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</si>
  <si>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</si>
  <si>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</si>
  <si>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</si>
  <si>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</si>
  <si>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</si>
  <si>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</si>
  <si>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</si>
  <si>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</si>
  <si>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</si>
  <si>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</si>
  <si>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</si>
  <si>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</si>
  <si>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</si>
  <si>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</si>
  <si>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</si>
  <si>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</si>
  <si>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</si>
  <si>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</si>
  <si>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</si>
  <si>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</si>
  <si>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</si>
  <si>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</si>
  <si>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</si>
  <si>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</si>
  <si>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</si>
  <si>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</si>
  <si>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</si>
  <si>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</si>
  <si>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</si>
  <si>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</si>
  <si>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</si>
  <si>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</si>
  <si>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</si>
  <si>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</si>
  <si>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</si>
  <si>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</si>
  <si>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</si>
  <si>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</si>
  <si>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</si>
  <si>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</si>
  <si>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</si>
  <si>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</si>
  <si>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</si>
  <si>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</si>
  <si>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</si>
  <si>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</si>
  <si>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</si>
  <si>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</si>
  <si>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</si>
  <si>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</si>
  <si>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</si>
  <si>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</si>
  <si>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</si>
  <si>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</si>
  <si>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</si>
  <si>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</si>
  <si>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</si>
  <si>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</si>
  <si>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</si>
  <si>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</si>
  <si>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</si>
  <si>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</si>
  <si>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</si>
  <si>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</si>
  <si>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</si>
  <si>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</si>
  <si>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</si>
  <si>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</si>
  <si>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</si>
  <si>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</si>
  <si>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</si>
  <si>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</si>
  <si>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</si>
  <si>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</si>
  <si>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</si>
  <si>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</si>
  <si>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</si>
  <si>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</si>
  <si>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</si>
  <si>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</si>
  <si>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</si>
  <si>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</si>
  <si>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</si>
  <si>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</si>
  <si>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</si>
  <si>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</si>
  <si>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</si>
  <si>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</si>
  <si>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</si>
  <si>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</si>
  <si>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</si>
  <si>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</si>
  <si>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</si>
  <si>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</si>
  <si>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</si>
  <si>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</si>
  <si>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</si>
  <si>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</si>
  <si>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</si>
  <si>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</si>
  <si>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</si>
  <si>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</si>
  <si>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</si>
  <si>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</si>
  <si>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</si>
  <si>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</si>
  <si>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</si>
  <si>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</si>
  <si>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</si>
  <si>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</si>
  <si>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</si>
  <si>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</si>
  <si>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</si>
  <si>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</si>
  <si>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</si>
  <si>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</si>
  <si>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</si>
  <si>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</si>
  <si>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</si>
  <si>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</si>
  <si>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</si>
  <si>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</si>
  <si>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</si>
  <si>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</si>
  <si>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</si>
  <si>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</si>
  <si>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</si>
  <si>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</si>
  <si>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</si>
  <si>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</si>
  <si>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</si>
  <si>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</si>
  <si>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</si>
  <si>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</si>
  <si>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</si>
  <si>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</si>
  <si>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</si>
  <si>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</si>
  <si>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</si>
  <si>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</si>
  <si>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</si>
  <si>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</si>
  <si>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</si>
  <si>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</si>
  <si>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</si>
  <si>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</si>
  <si>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</si>
  <si>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</si>
  <si>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</si>
  <si>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</si>
  <si>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</si>
  <si>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</si>
  <si>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</si>
  <si>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</si>
  <si>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</si>
  <si>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</si>
  <si>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</si>
  <si>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</si>
  <si>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</si>
  <si>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</si>
  <si>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</si>
  <si>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</si>
  <si>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</si>
  <si>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</si>
  <si>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</si>
  <si>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</si>
  <si>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</si>
  <si>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</si>
  <si>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</si>
  <si>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</si>
  <si>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</si>
  <si>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</si>
  <si>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</si>
  <si>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</si>
  <si>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</si>
  <si>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</si>
  <si>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</si>
  <si>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</si>
  <si>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</si>
  <si>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</si>
  <si>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</si>
  <si>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</si>
  <si>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</si>
  <si>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</si>
  <si>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</si>
  <si>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</si>
  <si>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</si>
  <si>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</si>
  <si>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</si>
  <si>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</si>
  <si>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</si>
  <si>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</si>
  <si>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</si>
  <si>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</si>
  <si>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</si>
  <si>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</si>
  <si>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</si>
  <si>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</si>
  <si>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</si>
  <si>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</si>
  <si>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</si>
  <si>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</si>
  <si>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</si>
  <si>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</si>
  <si>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</si>
  <si>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</si>
  <si>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</si>
  <si>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</si>
  <si>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</si>
  <si>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</si>
  <si>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</si>
  <si>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</si>
  <si>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</si>
  <si>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</si>
  <si>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</si>
  <si>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</si>
  <si>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</si>
  <si>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</si>
  <si>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</si>
  <si>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</si>
  <si>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</si>
  <si>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</si>
  <si>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</si>
  <si>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</si>
  <si>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</si>
  <si>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</si>
  <si>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</si>
  <si>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</si>
  <si>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</si>
  <si>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</si>
  <si>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</si>
  <si>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</si>
  <si>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</si>
  <si>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</si>
  <si>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</si>
  <si>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</si>
  <si>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</si>
  <si>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</si>
  <si>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</si>
  <si>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</si>
  <si>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</si>
  <si>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</si>
  <si>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</si>
  <si>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</si>
  <si>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</si>
  <si>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</si>
  <si>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</si>
  <si>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</si>
  <si>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</si>
  <si>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</si>
  <si>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</si>
  <si>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</si>
  <si>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</si>
  <si>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</si>
  <si>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</si>
  <si>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</si>
  <si>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</si>
  <si>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</si>
  <si>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</si>
  <si>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</si>
  <si>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</si>
  <si>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</si>
  <si>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</si>
  <si>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</si>
  <si>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</si>
  <si>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</si>
  <si>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</si>
  <si>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</si>
  <si>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</si>
  <si>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</si>
  <si>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</si>
  <si>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</si>
  <si>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</si>
  <si>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</si>
  <si>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</si>
  <si>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</si>
  <si>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</si>
  <si>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</si>
  <si>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</si>
  <si>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</si>
  <si>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</si>
  <si>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</si>
  <si>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</si>
  <si>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</si>
  <si>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</si>
  <si>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</si>
  <si>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</si>
  <si>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</si>
  <si>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</si>
  <si>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</si>
  <si>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</si>
  <si>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</si>
  <si>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</si>
  <si>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</si>
  <si>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</si>
  <si>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</si>
  <si>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</si>
  <si>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</si>
  <si>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</si>
  <si>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</si>
  <si>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</si>
  <si>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</si>
  <si>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</si>
  <si>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</si>
  <si>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</si>
  <si>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</si>
  <si>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</si>
  <si>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</si>
  <si>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</si>
  <si>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</si>
  <si>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</si>
  <si>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</si>
  <si>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</si>
  <si>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</si>
  <si>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</si>
  <si>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</si>
  <si>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</si>
  <si>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</si>
  <si>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</si>
  <si>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</si>
  <si>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</si>
  <si>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</si>
  <si>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</si>
  <si>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</si>
  <si>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</si>
  <si>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</si>
  <si>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</si>
  <si>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</si>
  <si>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</si>
  <si>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</si>
  <si>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</si>
  <si>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</si>
  <si>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</si>
  <si>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</si>
  <si>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</si>
  <si>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</si>
  <si>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</si>
  <si>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</si>
  <si>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</si>
  <si>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</si>
  <si>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</si>
  <si>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</si>
  <si>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</si>
  <si>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</si>
  <si>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</si>
  <si>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</si>
  <si>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</si>
  <si>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</si>
  <si>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</si>
  <si>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</si>
  <si>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</si>
  <si>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</si>
  <si>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</si>
  <si>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</si>
  <si>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</si>
  <si>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</si>
  <si>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</si>
  <si>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</si>
  <si>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</si>
  <si>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</si>
  <si>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</si>
  <si>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</si>
  <si>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</si>
  <si>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</si>
  <si>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</si>
  <si>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</si>
  <si>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</si>
  <si>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</si>
  <si>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</si>
  <si>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</si>
  <si>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</si>
  <si>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</si>
  <si>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</si>
  <si>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</si>
  <si>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</si>
  <si>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</si>
  <si>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</si>
  <si>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</si>
  <si>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</si>
  <si>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</si>
  <si>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</si>
  <si>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</si>
  <si>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</si>
  <si>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</si>
  <si>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</si>
  <si>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</si>
  <si>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</si>
  <si>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</si>
  <si>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</si>
  <si>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</si>
  <si>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</si>
  <si>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</si>
  <si>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</si>
  <si>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</si>
  <si>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</si>
  <si>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</si>
  <si>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</si>
  <si>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</si>
  <si>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</si>
  <si>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</si>
  <si>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</si>
  <si>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</si>
  <si>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</si>
  <si>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</si>
  <si>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</si>
  <si>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</si>
  <si>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</si>
  <si>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</si>
  <si>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</si>
  <si>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</si>
  <si>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</si>
  <si>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</si>
  <si>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</si>
  <si>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</si>
  <si>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</si>
  <si>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</si>
  <si>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</si>
  <si>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</si>
  <si>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</si>
  <si>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</si>
  <si>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</si>
  <si>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</si>
  <si>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</si>
  <si>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</si>
  <si>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</si>
  <si>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</si>
  <si>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</si>
  <si>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</si>
  <si>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</si>
  <si>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</si>
  <si>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</si>
  <si>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</si>
  <si>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</si>
  <si>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</si>
  <si>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</si>
  <si>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</si>
  <si>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</si>
  <si>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</si>
  <si>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</si>
  <si>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</si>
  <si>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</si>
  <si>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</si>
  <si>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</si>
  <si>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</si>
  <si>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</si>
  <si>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</si>
  <si>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</si>
  <si>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</si>
  <si>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</si>
  <si>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</si>
  <si>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</si>
  <si>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</si>
  <si>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</si>
  <si>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</si>
  <si>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</si>
  <si>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</si>
  <si>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</si>
  <si>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</si>
  <si>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</si>
  <si>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</si>
  <si>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</si>
  <si>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</si>
  <si>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</si>
  <si>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</si>
  <si>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</si>
  <si>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</si>
  <si>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</si>
  <si>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</si>
  <si>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</si>
  <si>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</si>
  <si>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</si>
  <si>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</si>
  <si>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</si>
  <si>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</si>
  <si>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</si>
  <si>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</si>
  <si>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</si>
  <si>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</si>
  <si>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</si>
  <si>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</si>
  <si>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</si>
  <si>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</si>
  <si>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</si>
  <si>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</si>
  <si>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</si>
  <si>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</si>
  <si>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</si>
  <si>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</si>
  <si>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</si>
  <si>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</si>
  <si>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</si>
  <si>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</si>
  <si>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</si>
  <si>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</si>
  <si>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</si>
  <si>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</si>
  <si>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</si>
  <si>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</si>
  <si>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</si>
  <si>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</si>
  <si>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</si>
  <si>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</si>
  <si>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</si>
  <si>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</si>
  <si>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</si>
  <si>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</si>
  <si>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</si>
  <si>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</si>
  <si>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</si>
  <si>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</si>
  <si>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</si>
  <si>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</si>
  <si>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</si>
  <si>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</si>
  <si>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</si>
  <si>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</si>
  <si>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</si>
  <si>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</si>
  <si>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</si>
  <si>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</si>
  <si>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</si>
  <si>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</si>
  <si>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</si>
  <si>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</si>
  <si>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</si>
  <si>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</si>
  <si>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</si>
  <si>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</si>
  <si>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</si>
  <si>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</si>
  <si>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</si>
  <si>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</si>
  <si>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</si>
  <si>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</si>
  <si>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</si>
  <si>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</si>
  <si>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</si>
  <si>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</si>
  <si>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</si>
  <si>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</si>
  <si>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</si>
  <si>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</si>
  <si>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</si>
  <si>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</si>
  <si>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</si>
  <si>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</si>
  <si>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</si>
  <si>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</si>
  <si>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</si>
  <si>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</si>
  <si>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</si>
  <si>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</si>
  <si>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</si>
  <si>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</si>
  <si>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</si>
  <si>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</si>
  <si>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</si>
  <si>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</si>
  <si>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</si>
  <si>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</si>
  <si>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</si>
  <si>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</si>
  <si>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</si>
  <si>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</si>
  <si>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</si>
  <si>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</si>
  <si>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</si>
  <si>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</si>
  <si>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</si>
  <si>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</si>
  <si>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</si>
  <si>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</si>
  <si>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</si>
  <si>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</si>
  <si>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</si>
  <si>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</si>
  <si>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</si>
  <si>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</si>
  <si>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</si>
  <si>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</si>
  <si>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</si>
  <si>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</si>
  <si>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</si>
  <si>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</si>
  <si>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</si>
  <si>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</si>
  <si>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</si>
  <si>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</si>
  <si>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</si>
  <si>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</si>
  <si>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</si>
  <si>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</si>
  <si>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</si>
  <si>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</si>
  <si>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</si>
  <si>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</si>
  <si>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</si>
  <si>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</si>
  <si>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</si>
  <si>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</si>
  <si>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</si>
  <si>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</si>
  <si>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</si>
  <si>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</si>
  <si>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</si>
  <si>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</si>
  <si>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</si>
  <si>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</si>
  <si>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</si>
  <si>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</si>
  <si>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</si>
  <si>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</si>
  <si>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</si>
  <si>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</si>
  <si>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</si>
  <si>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</si>
  <si>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</si>
  <si>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</si>
  <si>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</si>
  <si>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</si>
  <si>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</si>
  <si>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</si>
  <si>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</si>
  <si>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</si>
  <si>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</si>
  <si>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</si>
  <si>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</si>
  <si>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</si>
  <si>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</si>
  <si>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</si>
  <si>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</si>
  <si>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</si>
  <si>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</si>
  <si>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</si>
  <si>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</si>
  <si>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</si>
  <si>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</si>
  <si>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</si>
  <si>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</si>
  <si>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</si>
  <si>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</si>
  <si>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</si>
  <si>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</si>
  <si>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</si>
  <si>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</si>
  <si>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</si>
  <si>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</si>
  <si>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</si>
  <si>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</si>
  <si>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</si>
  <si>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</si>
  <si>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</si>
  <si>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</si>
  <si>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</si>
  <si>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</si>
  <si>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</si>
  <si>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</si>
  <si>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</si>
  <si>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</si>
  <si>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</si>
  <si>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</si>
  <si>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</si>
  <si>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</si>
  <si>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</si>
  <si>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</si>
  <si>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</si>
  <si>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</si>
  <si>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</si>
  <si>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</si>
  <si>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</si>
  <si>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</si>
  <si>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</si>
  <si>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</si>
  <si>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</si>
  <si>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</si>
  <si>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</si>
  <si>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</si>
  <si>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</si>
  <si>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</si>
  <si>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</si>
  <si>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</si>
  <si>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</si>
  <si>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</si>
  <si>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</si>
  <si>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</si>
  <si>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</si>
  <si>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</si>
  <si>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</si>
  <si>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</si>
  <si>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</si>
  <si>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</si>
  <si>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</si>
  <si>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</si>
  <si>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</si>
  <si>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</si>
  <si>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</si>
  <si>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</si>
  <si>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</si>
  <si>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</si>
  <si>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</si>
  <si>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</si>
  <si>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</si>
  <si>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</si>
  <si>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</si>
  <si>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</si>
  <si>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</si>
  <si>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</si>
  <si>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</si>
  <si>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</si>
  <si>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</si>
  <si>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</si>
  <si>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</si>
  <si>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</si>
  <si>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</si>
  <si>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</si>
  <si>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</si>
  <si>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</si>
  <si>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</si>
  <si>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</si>
  <si>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</si>
  <si>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</si>
  <si>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</si>
  <si>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</si>
  <si>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</si>
  <si>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</si>
  <si>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</si>
  <si>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</si>
  <si>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</si>
  <si>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</si>
  <si>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</si>
  <si>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</si>
  <si>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</si>
  <si>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</si>
  <si>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</si>
  <si>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</si>
  <si>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</si>
  <si>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</si>
  <si>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</si>
  <si>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</si>
  <si>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</si>
  <si>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</si>
  <si>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</si>
  <si>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</si>
  <si>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</si>
  <si>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</si>
  <si>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</si>
  <si>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</si>
  <si>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</si>
  <si>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</si>
  <si>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</si>
  <si>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</si>
  <si>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</si>
  <si>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</si>
  <si>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</si>
  <si>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</si>
  <si>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</si>
  <si>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</si>
  <si>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</si>
  <si>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</si>
  <si>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</si>
  <si>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</si>
  <si>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</si>
  <si>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</si>
  <si>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</si>
  <si>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</si>
  <si>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</si>
  <si>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</si>
  <si>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</si>
  <si>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</si>
  <si>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</si>
  <si>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</si>
  <si>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</si>
  <si>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</si>
  <si>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</si>
  <si>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</si>
  <si>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</si>
  <si>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</si>
  <si>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</si>
  <si>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</si>
  <si>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</si>
  <si>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</si>
  <si>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</si>
  <si>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</si>
  <si>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</si>
  <si>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</si>
  <si>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</si>
  <si>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</si>
  <si>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</si>
  <si>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</si>
  <si>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</si>
  <si>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</si>
  <si>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</si>
  <si>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</si>
  <si>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</si>
  <si>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</si>
  <si>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</si>
  <si>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</si>
  <si>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</si>
  <si>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</si>
  <si>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</si>
  <si>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</si>
  <si>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</si>
  <si>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</si>
  <si>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</si>
  <si>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</si>
  <si>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</si>
  <si>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</si>
  <si>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</si>
  <si>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</si>
  <si>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</si>
  <si>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</si>
  <si>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</si>
  <si>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</si>
  <si>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</si>
  <si>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</si>
  <si>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</si>
  <si>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</si>
  <si>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</si>
  <si>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</si>
  <si>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</si>
  <si>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</si>
  <si>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</si>
  <si>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</si>
  <si>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</si>
  <si>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</si>
  <si>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</si>
  <si>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</si>
  <si>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</si>
  <si>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</si>
  <si>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</si>
  <si>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</si>
  <si>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</si>
  <si>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</si>
  <si>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</si>
  <si>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</si>
  <si>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</si>
  <si>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</si>
  <si>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</si>
  <si>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</si>
  <si>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</si>
  <si>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</si>
  <si>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</si>
  <si>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</si>
  <si>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</si>
  <si>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</si>
  <si>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</si>
  <si>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</si>
  <si>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</si>
  <si>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</si>
  <si>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</si>
  <si>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</si>
  <si>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</si>
  <si>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</si>
  <si>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</si>
  <si>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</si>
  <si>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</si>
  <si>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</si>
  <si>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</si>
  <si>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</si>
  <si>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</si>
  <si>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</si>
  <si>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</si>
  <si>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</si>
  <si>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</si>
  <si>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</si>
  <si>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</si>
  <si>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</si>
  <si>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</si>
  <si>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</si>
  <si>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</si>
  <si>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</si>
  <si>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</si>
  <si>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</si>
  <si>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</si>
  <si>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</si>
  <si>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</si>
  <si>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</si>
  <si>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</si>
  <si>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</si>
  <si>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</si>
  <si>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</si>
  <si>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</si>
  <si>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</si>
  <si>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</si>
  <si>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</si>
  <si>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</si>
  <si>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</si>
  <si>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</si>
  <si>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</si>
  <si>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</si>
  <si>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</si>
  <si>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</si>
  <si>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</si>
  <si>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</si>
  <si>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</si>
  <si>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</si>
  <si>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</si>
  <si>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</si>
  <si>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</si>
  <si>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</si>
  <si>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</si>
  <si>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</si>
  <si>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</si>
  <si>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</si>
  <si>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</si>
  <si>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</si>
  <si>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</si>
  <si>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</si>
  <si>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</si>
  <si>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</si>
  <si>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</si>
  <si>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</si>
  <si>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</si>
  <si>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</si>
  <si>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</si>
  <si>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</si>
  <si>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</si>
  <si>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</si>
  <si>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</si>
  <si>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</si>
  <si>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</si>
  <si>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</si>
  <si>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</si>
  <si>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</si>
  <si>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</si>
  <si>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</si>
  <si>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</si>
  <si>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</si>
  <si>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</si>
  <si>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</si>
  <si>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</si>
  <si>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</si>
  <si>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</si>
  <si>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</si>
  <si>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</si>
  <si>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</si>
  <si>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</si>
  <si>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</si>
  <si>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</si>
  <si>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</si>
  <si>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</si>
  <si>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</si>
  <si>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</si>
  <si>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</si>
  <si>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</si>
  <si>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</si>
  <si>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</si>
  <si>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</si>
  <si>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</si>
  <si>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</si>
  <si>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</si>
  <si>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</si>
  <si>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</si>
  <si>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</si>
  <si>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</si>
  <si>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</si>
  <si>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</si>
  <si>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</si>
  <si>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</si>
  <si>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</si>
  <si>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</si>
  <si>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</si>
  <si>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</si>
  <si>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</si>
  <si>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</si>
  <si>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</si>
  <si>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</si>
  <si>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</si>
  <si>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</si>
  <si>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</si>
  <si>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</si>
  <si>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</si>
  <si>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</si>
  <si>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</si>
  <si>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</si>
  <si>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</si>
  <si>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</si>
  <si>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</si>
  <si>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</si>
  <si>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</si>
  <si>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</si>
  <si>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</si>
  <si>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</si>
  <si>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</si>
  <si>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</si>
  <si>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</si>
  <si>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</si>
  <si>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</si>
  <si>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</si>
  <si>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</si>
  <si>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</si>
  <si>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</si>
  <si>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</si>
  <si>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</si>
  <si>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</si>
  <si>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</si>
  <si>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</si>
  <si>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</si>
  <si>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</si>
  <si>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</si>
  <si>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</si>
  <si>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</si>
  <si>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</si>
  <si>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</si>
  <si>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</si>
  <si>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</si>
  <si>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</si>
  <si>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</si>
  <si>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</si>
  <si>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</si>
  <si>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</si>
  <si>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</si>
  <si>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</si>
  <si>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</si>
  <si>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</si>
  <si>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</si>
  <si>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</si>
  <si>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</si>
  <si>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</si>
  <si>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</si>
  <si>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</si>
  <si>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</si>
  <si>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</si>
  <si>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</si>
  <si>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</si>
  <si>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</si>
  <si>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</si>
  <si>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</si>
  <si>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</si>
  <si>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</si>
  <si>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</si>
  <si>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</si>
  <si>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</si>
  <si>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</si>
  <si>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</si>
  <si>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</si>
  <si>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</si>
  <si>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</si>
  <si>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</si>
  <si>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</si>
  <si>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</si>
  <si>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</si>
  <si>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</si>
  <si>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</si>
  <si>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</si>
  <si>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</si>
  <si>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</si>
  <si>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</si>
  <si>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</si>
  <si>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</si>
  <si>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</si>
  <si>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</si>
  <si>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</si>
  <si>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</si>
  <si>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</si>
  <si>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</si>
  <si>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</si>
  <si>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</si>
  <si>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</si>
  <si>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</si>
  <si>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</si>
  <si>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</si>
  <si>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</si>
  <si>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</si>
  <si>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</si>
  <si>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</si>
  <si>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</si>
  <si>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</si>
  <si>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</si>
  <si>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</si>
  <si>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</si>
  <si>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</si>
  <si>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</si>
  <si>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</si>
  <si>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</si>
  <si>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</si>
  <si>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</si>
  <si>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</si>
  <si>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</si>
  <si>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</si>
  <si>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</si>
  <si>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</si>
  <si>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</si>
  <si>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</si>
  <si>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</si>
  <si>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</si>
  <si>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</si>
  <si>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</si>
  <si>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</si>
  <si>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</si>
  <si>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</si>
  <si>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</si>
  <si>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</si>
  <si>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</si>
  <si>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</si>
  <si>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</si>
  <si>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</si>
  <si>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</si>
  <si>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</si>
  <si>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</si>
  <si>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</si>
  <si>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</si>
  <si>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</si>
  <si>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</si>
  <si>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</si>
  <si>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</si>
  <si>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</si>
  <si>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</si>
  <si>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</si>
  <si>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</si>
  <si>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</si>
  <si>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</si>
  <si>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</si>
  <si>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</si>
  <si>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</si>
  <si>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</si>
  <si>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</si>
  <si>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</si>
  <si>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</si>
  <si>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</si>
  <si>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</si>
  <si>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</si>
  <si>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</si>
  <si>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</si>
  <si>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</si>
  <si>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</si>
  <si>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</si>
  <si>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</si>
  <si>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</si>
  <si>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</si>
  <si>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</si>
  <si>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</si>
  <si>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</si>
  <si>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</si>
  <si>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</si>
  <si>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</si>
  <si>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</si>
  <si>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</si>
  <si>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</si>
  <si>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</si>
  <si>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</si>
  <si>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</si>
  <si>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</si>
  <si>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</si>
  <si>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</si>
  <si>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</si>
  <si>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</si>
  <si>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</si>
  <si>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</si>
  <si>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</si>
  <si>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</si>
  <si>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</si>
  <si>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</si>
  <si>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</si>
  <si>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</si>
  <si>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</si>
  <si>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</si>
  <si>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</si>
  <si>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</si>
  <si>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</si>
  <si>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</si>
  <si>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</si>
  <si>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</si>
  <si>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</si>
  <si>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</si>
  <si>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</si>
  <si>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</si>
  <si>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</si>
  <si>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</si>
  <si>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</si>
  <si>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</si>
  <si>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</si>
  <si>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</si>
  <si>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</si>
  <si>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</si>
  <si>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</si>
  <si>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</si>
  <si>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</si>
  <si>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</si>
  <si>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</si>
  <si>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</si>
  <si>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</si>
  <si>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</si>
  <si>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</si>
  <si>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</si>
  <si>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</si>
  <si>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</si>
  <si>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</si>
  <si>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</si>
  <si>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</si>
  <si>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</si>
  <si>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</si>
  <si>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</si>
  <si>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</si>
  <si>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</si>
  <si>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</si>
  <si>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</si>
  <si>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</si>
  <si>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</si>
  <si>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</si>
  <si>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</si>
  <si>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</si>
  <si>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</si>
  <si>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</si>
  <si>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</si>
  <si>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</si>
  <si>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</si>
  <si>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</si>
  <si>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</si>
  <si>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</si>
  <si>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</si>
  <si>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</si>
  <si>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</si>
  <si>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</si>
  <si>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</si>
  <si>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</si>
  <si>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</si>
  <si>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</si>
  <si>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</si>
  <si>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</si>
  <si>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</si>
  <si>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</si>
  <si>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</si>
  <si>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</si>
  <si>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</si>
  <si>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</si>
  <si>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</si>
  <si>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</si>
  <si>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</si>
  <si>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</si>
  <si>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</si>
  <si>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</si>
  <si>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</si>
  <si>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</si>
  <si>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</si>
  <si>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</si>
  <si>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</si>
  <si>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</si>
  <si>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</si>
  <si>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</si>
  <si>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</si>
  <si>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</si>
  <si>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</si>
  <si>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</si>
  <si>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</si>
  <si>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</si>
  <si>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</si>
  <si>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</si>
  <si>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</si>
  <si>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</si>
  <si>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</si>
  <si>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</si>
  <si>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</si>
  <si>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</si>
  <si>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</si>
  <si>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</si>
  <si>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</si>
  <si>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</si>
  <si>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</si>
  <si>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</si>
  <si>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</si>
  <si>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</si>
  <si>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</si>
  <si>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</si>
  <si>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</si>
  <si>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</si>
  <si>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</si>
  <si>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</si>
  <si>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</si>
  <si>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</si>
  <si>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</si>
  <si>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</si>
  <si>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</si>
  <si>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</si>
  <si>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</si>
  <si>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</si>
  <si>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</si>
  <si>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</si>
  <si>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</si>
  <si>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</si>
  <si>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</si>
  <si>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</si>
  <si>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</si>
  <si>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</si>
  <si>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</si>
  <si>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</si>
  <si>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</si>
  <si>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</si>
  <si>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</si>
  <si>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</si>
  <si>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</si>
  <si>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</si>
  <si>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</si>
  <si>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</si>
  <si>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</si>
  <si>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</si>
  <si>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</si>
  <si>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</si>
  <si>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</si>
  <si>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</si>
  <si>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</si>
  <si>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</si>
  <si>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</si>
  <si>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</si>
  <si>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</si>
  <si>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</si>
  <si>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</si>
  <si>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</si>
  <si>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</si>
  <si>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</si>
  <si>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</si>
  <si>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</si>
  <si>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</si>
  <si>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</si>
  <si>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</si>
  <si>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</si>
  <si>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</si>
  <si>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</si>
  <si>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</si>
  <si>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</si>
  <si>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</si>
  <si>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</si>
  <si>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</si>
  <si>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</si>
  <si>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</si>
  <si>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</si>
  <si>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</si>
  <si>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</si>
  <si>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</si>
  <si>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</si>
  <si>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</si>
  <si>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</si>
  <si>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</si>
  <si>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</si>
  <si>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</si>
  <si>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</si>
  <si>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</si>
  <si>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</si>
  <si>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</si>
  <si>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</si>
  <si>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</si>
  <si>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</si>
  <si>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</si>
  <si>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</si>
  <si>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</si>
  <si>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</si>
  <si>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</si>
  <si>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</si>
  <si>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</si>
  <si>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</si>
  <si>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</si>
  <si>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</si>
  <si>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</si>
  <si>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</si>
  <si>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</si>
  <si>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</si>
  <si>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</si>
  <si>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</si>
  <si>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</si>
  <si>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</si>
  <si>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</si>
  <si>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</si>
  <si>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</si>
  <si>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</si>
  <si>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</si>
  <si>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</si>
  <si>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</si>
  <si>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</si>
  <si>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</si>
  <si>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</si>
  <si>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</si>
  <si>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</si>
  <si>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</si>
  <si>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</si>
  <si>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</si>
  <si>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</si>
  <si>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</si>
  <si>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</si>
  <si>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</si>
  <si>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</si>
  <si>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</si>
  <si>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</si>
  <si>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</si>
  <si>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</si>
  <si>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</si>
  <si>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</si>
  <si>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</si>
  <si>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</si>
  <si>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</si>
  <si>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</si>
  <si>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</si>
  <si>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</si>
  <si>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</si>
  <si>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</si>
  <si>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</si>
  <si>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</si>
  <si>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</si>
  <si>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</si>
  <si>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</si>
  <si>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</si>
  <si>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</si>
  <si>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</si>
  <si>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</si>
  <si>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</si>
  <si>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</si>
  <si>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</si>
  <si>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</si>
  <si>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</si>
  <si>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</si>
  <si>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</si>
  <si>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</si>
  <si>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</si>
  <si>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</si>
  <si>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</si>
  <si>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</si>
  <si>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</si>
  <si>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</si>
  <si>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</si>
  <si>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</si>
  <si>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</si>
  <si>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</si>
  <si>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</si>
  <si>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</si>
  <si>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</si>
  <si>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</si>
  <si>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</si>
  <si>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</si>
  <si>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</si>
  <si>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</si>
  <si>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</si>
  <si>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</si>
  <si>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</si>
  <si>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</si>
  <si>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</si>
  <si>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</si>
  <si>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</si>
  <si>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</si>
  <si>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</si>
  <si>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</si>
  <si>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</si>
  <si>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</si>
  <si>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</si>
  <si>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</si>
  <si>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</si>
  <si>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</si>
  <si>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</si>
  <si>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</si>
  <si>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</si>
  <si>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</si>
  <si>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</si>
  <si>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</si>
  <si>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</si>
  <si>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</si>
  <si>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</si>
  <si>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</si>
  <si>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</si>
  <si>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</si>
  <si>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</si>
  <si>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</si>
  <si>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</si>
  <si>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</si>
  <si>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</si>
  <si>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</si>
  <si>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</si>
  <si>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</si>
  <si>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</si>
  <si>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</si>
  <si>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</si>
  <si>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</si>
  <si>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</si>
  <si>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</si>
  <si>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</si>
  <si>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</si>
  <si>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</si>
  <si>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</si>
  <si>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</si>
  <si>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</si>
  <si>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</si>
  <si>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</si>
  <si>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</si>
  <si>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</si>
  <si>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</si>
  <si>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</si>
  <si>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</si>
  <si>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</si>
  <si>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</si>
  <si>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</si>
  <si>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</si>
  <si>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</si>
  <si>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</si>
  <si>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</si>
  <si>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</si>
  <si>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</si>
  <si>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</si>
  <si>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</si>
  <si>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</si>
  <si>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</si>
  <si>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</si>
  <si>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</si>
  <si>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</si>
  <si>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</si>
  <si>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</si>
  <si>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</si>
  <si>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</si>
  <si>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</si>
  <si>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</si>
  <si>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</si>
  <si>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</si>
  <si>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</si>
  <si>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</si>
  <si>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</si>
  <si>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</si>
  <si>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</si>
  <si>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</si>
  <si>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</si>
  <si>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</si>
  <si>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</si>
  <si>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</si>
  <si>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</si>
  <si>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</si>
  <si>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</si>
  <si>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</si>
  <si>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</si>
  <si>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</si>
  <si>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</si>
  <si>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</si>
  <si>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</si>
  <si>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</si>
  <si>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</si>
  <si>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</si>
  <si>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</si>
  <si>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</si>
  <si>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</si>
  <si>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</si>
  <si>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</si>
  <si>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</si>
  <si>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</si>
  <si>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</si>
  <si>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</si>
  <si>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</si>
  <si>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</si>
  <si>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</si>
  <si>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</si>
  <si>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</si>
  <si>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</si>
  <si>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</si>
  <si>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</si>
  <si>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</si>
  <si>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</si>
  <si>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</si>
  <si>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</si>
  <si>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</si>
  <si>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</si>
  <si>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</si>
  <si>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</si>
  <si>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</si>
  <si>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</si>
  <si>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</si>
  <si>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</si>
  <si>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</si>
  <si>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</si>
  <si>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</si>
  <si>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</si>
  <si>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</si>
  <si>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</si>
  <si>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</si>
  <si>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</si>
  <si>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</si>
  <si>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</si>
  <si>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</si>
  <si>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</si>
  <si>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</si>
  <si>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</si>
  <si>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</si>
  <si>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</si>
  <si>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</si>
  <si>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</si>
  <si>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</si>
  <si>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</si>
  <si>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</si>
  <si>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</si>
  <si>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</si>
  <si>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</si>
  <si>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</si>
  <si>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</si>
  <si>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</si>
  <si>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</si>
  <si>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</si>
  <si>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</si>
  <si>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</si>
  <si>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</si>
  <si>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</si>
  <si>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</si>
  <si>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</si>
  <si>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</si>
  <si>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</si>
  <si>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</si>
  <si>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</si>
  <si>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</si>
  <si>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</si>
  <si>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</si>
  <si>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</si>
  <si>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</si>
  <si>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</si>
  <si>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</si>
  <si>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</si>
  <si>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</si>
  <si>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</si>
  <si>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</si>
  <si>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</si>
  <si>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</si>
  <si>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</si>
  <si>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</si>
  <si>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</si>
  <si>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</si>
  <si>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</si>
  <si>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</si>
  <si>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</si>
  <si>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</si>
  <si>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</si>
  <si>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</si>
  <si>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</si>
  <si>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</si>
  <si>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</si>
  <si>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</si>
  <si>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</si>
  <si>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</si>
  <si>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</si>
  <si>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</si>
  <si>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</si>
  <si>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</si>
  <si>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</si>
  <si>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</si>
  <si>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</si>
  <si>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</si>
  <si>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</si>
  <si>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</si>
  <si>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</si>
  <si>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</si>
  <si>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</si>
  <si>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</si>
  <si>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</si>
  <si>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</si>
  <si>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</si>
  <si>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</si>
  <si>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</si>
  <si>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</si>
  <si>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</si>
  <si>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</si>
  <si>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</si>
  <si>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</si>
  <si>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</si>
  <si>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</si>
  <si>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</si>
  <si>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</si>
  <si>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</si>
  <si>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</si>
  <si>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</si>
  <si>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</si>
  <si>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</si>
  <si>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</si>
  <si>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</si>
  <si>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</si>
  <si>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</si>
  <si>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</si>
  <si>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</si>
  <si>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</si>
  <si>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</si>
  <si>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</si>
  <si>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</si>
  <si>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</si>
  <si>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</si>
  <si>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</si>
  <si>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</si>
  <si>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</si>
  <si>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</si>
  <si>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</si>
  <si>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</si>
  <si>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</si>
  <si>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</si>
  <si>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</si>
  <si>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</si>
  <si>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</si>
  <si>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</si>
  <si>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</si>
  <si>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</si>
  <si>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</si>
  <si>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</si>
  <si>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</si>
  <si>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</si>
  <si>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</si>
  <si>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</si>
  <si>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</si>
  <si>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</si>
  <si>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</si>
  <si>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</si>
  <si>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</si>
  <si>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</si>
  <si>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</si>
  <si>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</si>
  <si>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</si>
  <si>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</si>
  <si>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</si>
  <si>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</si>
  <si>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</si>
  <si>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</si>
  <si>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</si>
  <si>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</si>
  <si>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</si>
  <si>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</si>
  <si>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</si>
  <si>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</si>
  <si>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</si>
  <si>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</si>
  <si>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</si>
  <si>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</si>
  <si>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</si>
  <si>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</si>
  <si>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</si>
  <si>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</si>
  <si>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</si>
  <si>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</si>
  <si>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</si>
  <si>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</si>
  <si>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</si>
  <si>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</si>
  <si>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</si>
  <si>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</si>
  <si>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</si>
  <si>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</si>
  <si>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</si>
  <si>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</si>
  <si>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</si>
  <si>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</si>
  <si>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</si>
  <si>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</si>
  <si>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</si>
  <si>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</si>
  <si>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</si>
  <si>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</si>
  <si>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</si>
  <si>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</si>
  <si>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</si>
  <si>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</si>
  <si>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</si>
  <si>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</si>
  <si>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</si>
  <si>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</si>
  <si>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</si>
  <si>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</si>
  <si>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</si>
  <si>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</si>
  <si>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</si>
  <si>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</si>
  <si>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</si>
  <si>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</si>
  <si>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</si>
  <si>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</si>
  <si>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</si>
  <si>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</si>
  <si>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</si>
  <si>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</si>
  <si>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</si>
  <si>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</si>
  <si>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</si>
  <si>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</si>
  <si>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</si>
  <si>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</si>
  <si>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</si>
  <si>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</si>
  <si>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</si>
  <si>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</si>
  <si>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</si>
  <si>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</si>
  <si>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</si>
  <si>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</si>
  <si>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</si>
  <si>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</si>
  <si>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</si>
  <si>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</si>
  <si>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</si>
  <si>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</si>
  <si>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</si>
  <si>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</si>
  <si>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</si>
  <si>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</si>
  <si>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</si>
  <si>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</si>
  <si>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</si>
  <si>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</si>
  <si>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</si>
  <si>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</si>
  <si>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</si>
  <si>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</si>
  <si>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</si>
  <si>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</si>
  <si>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</si>
  <si>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</si>
  <si>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</si>
  <si>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</si>
  <si>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</si>
  <si>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</si>
  <si>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</si>
  <si>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</si>
  <si>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</si>
  <si>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</si>
  <si>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</si>
  <si>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</si>
  <si>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</si>
  <si>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</si>
  <si>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</si>
  <si>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</si>
  <si>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</si>
  <si>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</si>
  <si>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</si>
  <si>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</si>
  <si>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</si>
  <si>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</si>
  <si>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</si>
  <si>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</si>
  <si>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</si>
  <si>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</si>
  <si>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</si>
  <si>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</si>
  <si>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</si>
  <si>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</si>
  <si>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</si>
  <si>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</si>
  <si>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</si>
  <si>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</si>
  <si>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</si>
  <si>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</si>
  <si>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</si>
  <si>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</si>
  <si>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</si>
  <si>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</si>
  <si>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</si>
  <si>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</si>
  <si>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</si>
  <si>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</si>
  <si>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</si>
  <si>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</si>
  <si>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</si>
  <si>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</si>
  <si>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</si>
  <si>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</si>
  <si>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</si>
  <si>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</si>
  <si>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</si>
  <si>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</si>
  <si>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</si>
  <si>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</si>
  <si>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</si>
  <si>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</si>
  <si>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</si>
  <si>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</si>
  <si>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</si>
  <si>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</si>
  <si>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</si>
  <si>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</si>
  <si>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</si>
  <si>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</si>
  <si>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</si>
  <si>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</si>
  <si>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</si>
  <si>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</si>
  <si>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</si>
  <si>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</si>
  <si>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</si>
  <si>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</si>
  <si>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</si>
  <si>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</si>
  <si>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</si>
  <si>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</si>
  <si>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</si>
  <si>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</si>
  <si>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</si>
  <si>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</si>
  <si>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</si>
  <si>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</si>
  <si>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</si>
  <si>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</si>
  <si>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</si>
  <si>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</si>
  <si>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</si>
  <si>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</si>
  <si>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</si>
  <si>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</si>
  <si>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</si>
  <si>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</si>
  <si>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</si>
  <si>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</si>
  <si>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</si>
  <si>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</si>
  <si>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</si>
  <si>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</si>
  <si>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</si>
  <si>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</si>
  <si>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</si>
  <si>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</si>
  <si>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</si>
  <si>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</si>
  <si>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</si>
  <si>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</si>
  <si>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</si>
  <si>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</si>
  <si>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</si>
  <si>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</si>
  <si>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</si>
  <si>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</si>
  <si>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</si>
  <si>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</si>
  <si>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</si>
  <si>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</si>
  <si>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</si>
  <si>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</si>
  <si>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</si>
  <si>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</si>
  <si>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</si>
  <si>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</si>
  <si>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</si>
  <si>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</si>
  <si>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</si>
  <si>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</si>
  <si>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</si>
  <si>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</si>
  <si>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</si>
  <si>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</si>
  <si>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</si>
  <si>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</si>
  <si>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</si>
  <si>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</si>
  <si>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</si>
  <si>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</si>
  <si>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</si>
  <si>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</si>
  <si>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</si>
  <si>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</si>
  <si>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</si>
  <si>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</si>
  <si>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</si>
  <si>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</si>
  <si>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</si>
  <si>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</si>
  <si>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</si>
  <si>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</si>
  <si>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</si>
  <si>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</si>
  <si>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</si>
  <si>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</si>
  <si>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</si>
  <si>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</si>
  <si>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</si>
  <si>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</si>
  <si>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</si>
  <si>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</si>
  <si>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</si>
  <si>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</si>
  <si>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</si>
  <si>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</si>
  <si>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</si>
  <si>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</si>
  <si>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</si>
  <si>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</si>
  <si>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</si>
  <si>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</si>
  <si>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</si>
  <si>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</si>
  <si>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</si>
  <si>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</si>
  <si>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</si>
  <si>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</si>
  <si>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</si>
  <si>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</si>
  <si>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</si>
  <si>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</si>
  <si>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</si>
  <si>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</si>
  <si>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</si>
  <si>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</si>
  <si>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</si>
  <si>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</si>
  <si>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</si>
  <si>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</si>
  <si>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</si>
  <si>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</si>
  <si>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</si>
  <si>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</si>
  <si>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</si>
  <si>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</si>
  <si>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</si>
  <si>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</si>
  <si>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</si>
  <si>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</si>
  <si>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</si>
  <si>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</si>
  <si>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</si>
  <si>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</si>
  <si>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</si>
  <si>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</si>
  <si>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</si>
  <si>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</si>
  <si>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</si>
  <si>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</si>
  <si>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</si>
  <si>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</si>
  <si>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</si>
  <si>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</si>
  <si>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</si>
  <si>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</si>
  <si>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</si>
  <si>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</si>
  <si>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</si>
  <si>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</si>
  <si>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</si>
  <si>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</si>
  <si>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</si>
  <si>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</si>
  <si>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</si>
  <si>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</si>
  <si>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</si>
  <si>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</si>
  <si>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</si>
  <si>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</si>
  <si>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</si>
  <si>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</si>
  <si>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</si>
  <si>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</si>
  <si>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</si>
  <si>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</si>
  <si>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</si>
  <si>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</si>
  <si>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</si>
  <si>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</si>
  <si>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</si>
  <si>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</si>
  <si>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</si>
  <si>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</si>
  <si>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</si>
  <si>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</si>
  <si>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</si>
  <si>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</si>
  <si>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</si>
  <si>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</si>
  <si>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</si>
  <si>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</si>
  <si>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</si>
  <si>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</si>
  <si>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</si>
  <si>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</si>
  <si>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</si>
  <si>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</si>
  <si>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</si>
  <si>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</si>
  <si>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</si>
  <si>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</si>
  <si>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</si>
  <si>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</si>
  <si>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</si>
  <si>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</si>
  <si>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</si>
  <si>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</si>
  <si>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</si>
  <si>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</si>
  <si>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</si>
  <si>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</si>
  <si>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</si>
  <si>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</si>
  <si>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</si>
  <si>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</si>
  <si>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</si>
  <si>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</si>
  <si>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</si>
  <si>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</si>
  <si>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</si>
  <si>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</si>
  <si>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</si>
  <si>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</si>
  <si>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</si>
  <si>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</si>
  <si>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</si>
  <si>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</si>
  <si>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</si>
  <si>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</si>
  <si>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</si>
  <si>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</si>
  <si>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</si>
  <si>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</si>
  <si>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</si>
  <si>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</si>
  <si>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</si>
  <si>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</si>
  <si>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</si>
  <si>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</si>
  <si>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</si>
  <si>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</si>
  <si>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</si>
  <si>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</si>
  <si>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</si>
  <si>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</si>
  <si>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</si>
  <si>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</si>
  <si>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</si>
  <si>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</si>
  <si>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</si>
  <si>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</si>
  <si>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</si>
  <si>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</si>
  <si>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</si>
  <si>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</si>
  <si>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</si>
  <si>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</si>
  <si>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</si>
  <si>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</si>
  <si>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</si>
  <si>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</si>
  <si>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</si>
  <si>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</si>
  <si>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</si>
  <si>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</si>
  <si>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</si>
  <si>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</si>
  <si>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</si>
  <si>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</si>
  <si>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</si>
  <si>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</si>
  <si>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</si>
  <si>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</si>
  <si>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</si>
  <si>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</si>
  <si>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</si>
  <si>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</si>
  <si>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</si>
  <si>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</si>
  <si>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</si>
  <si>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</si>
  <si>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</si>
  <si>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</si>
  <si>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</si>
  <si>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</si>
  <si>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</si>
  <si>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</si>
  <si>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</si>
  <si>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</si>
  <si>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</si>
  <si>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</si>
  <si>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</si>
  <si>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</si>
  <si>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</si>
  <si>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</si>
  <si>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</si>
  <si>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</si>
  <si>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</si>
  <si>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</si>
  <si>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</si>
  <si>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</si>
  <si>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</si>
  <si>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</si>
  <si>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</si>
  <si>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</si>
  <si>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</si>
  <si>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</si>
  <si>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</si>
  <si>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</si>
  <si>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</si>
  <si>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</si>
  <si>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</si>
  <si>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</si>
  <si>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</si>
  <si>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</si>
  <si>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</si>
  <si>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</si>
  <si>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</si>
  <si>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</si>
  <si>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</si>
  <si>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</si>
  <si>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</si>
  <si>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</si>
  <si>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</si>
  <si>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</si>
  <si>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</si>
  <si>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</si>
  <si>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</si>
  <si>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</si>
  <si>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</si>
  <si>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</si>
  <si>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</si>
  <si>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</si>
  <si>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</si>
  <si>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</si>
  <si>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</si>
  <si>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</si>
  <si>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</si>
  <si>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</si>
  <si>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</si>
  <si>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</si>
  <si>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</si>
  <si>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</si>
  <si>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</si>
  <si>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</si>
  <si>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</si>
  <si>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</si>
  <si>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</si>
  <si>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</si>
  <si>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</si>
  <si>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</si>
  <si>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</si>
  <si>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</si>
  <si>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</si>
  <si>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</si>
  <si>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</si>
  <si>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</si>
  <si>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</si>
  <si>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</si>
  <si>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</si>
  <si>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</si>
  <si>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</si>
  <si>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</si>
  <si>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</si>
  <si>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</si>
  <si>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</si>
  <si>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</si>
  <si>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</si>
  <si>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</si>
  <si>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</si>
  <si>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</si>
  <si>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</si>
  <si>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</si>
  <si>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</si>
  <si>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</si>
  <si>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</si>
  <si>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</si>
  <si>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</si>
  <si>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</si>
  <si>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</si>
  <si>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</si>
  <si>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</si>
  <si>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</si>
  <si>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</si>
  <si>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</si>
  <si>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</si>
  <si>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</si>
  <si>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</si>
  <si>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</si>
  <si>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</si>
  <si>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</si>
  <si>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</si>
  <si>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</si>
  <si>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</si>
  <si>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</si>
  <si>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</si>
  <si>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</si>
  <si>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</si>
  <si>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</si>
  <si>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</si>
  <si>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</si>
  <si>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</si>
  <si>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</si>
  <si>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</si>
  <si>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</si>
  <si>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</si>
  <si>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</si>
  <si>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</si>
  <si>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</si>
  <si>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</si>
  <si>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</si>
  <si>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</si>
  <si>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</si>
  <si>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</si>
  <si>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</si>
  <si>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</si>
  <si>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</si>
  <si>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</si>
  <si>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</si>
  <si>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</si>
  <si>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</si>
  <si>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</si>
  <si>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</si>
  <si>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</si>
  <si>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</si>
  <si>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</si>
  <si>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</si>
  <si>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</si>
  <si>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</si>
  <si>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</si>
  <si>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</si>
  <si>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</si>
  <si>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</si>
  <si>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</si>
  <si>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</si>
  <si>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</si>
  <si>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</si>
  <si>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</si>
  <si>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</si>
  <si>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</si>
  <si>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</si>
  <si>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</si>
  <si>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</si>
  <si>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</si>
  <si>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</si>
  <si>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</si>
  <si>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</si>
  <si>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</si>
  <si>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</si>
  <si>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</si>
  <si>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</si>
  <si>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</si>
  <si>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</si>
  <si>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</si>
  <si>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</si>
  <si>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</si>
  <si>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</si>
  <si>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</si>
  <si>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</si>
  <si>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</si>
  <si>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</si>
  <si>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</si>
  <si>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</si>
  <si>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</si>
  <si>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</si>
  <si>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</si>
  <si>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</si>
  <si>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</si>
  <si>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</si>
  <si>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</si>
  <si>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</si>
  <si>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</si>
  <si>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</si>
  <si>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</si>
  <si>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</si>
  <si>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</si>
  <si>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</si>
  <si>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</si>
  <si>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</si>
  <si>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</si>
  <si>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</si>
  <si>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</si>
  <si>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</si>
  <si>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</si>
  <si>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</si>
  <si>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</si>
  <si>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</si>
  <si>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</si>
  <si>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</si>
  <si>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</si>
  <si>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</si>
  <si>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</si>
  <si>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</si>
  <si>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</si>
  <si>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</si>
  <si>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</si>
  <si>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</si>
  <si>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</si>
  <si>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</si>
  <si>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</si>
  <si>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</si>
  <si>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</si>
  <si>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</si>
  <si>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</si>
  <si>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</si>
  <si>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</si>
  <si>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</si>
  <si>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</si>
  <si>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</si>
  <si>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</si>
  <si>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</si>
  <si>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</si>
  <si>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</si>
  <si>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</si>
  <si>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</si>
  <si>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</si>
  <si>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</si>
  <si>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</si>
  <si>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</si>
  <si>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</si>
  <si>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</si>
  <si>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</si>
  <si>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</si>
  <si>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</si>
  <si>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</si>
  <si>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</si>
  <si>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</si>
  <si>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</si>
  <si>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</si>
  <si>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</si>
  <si>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</si>
  <si>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</si>
  <si>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</si>
  <si>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</si>
  <si>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</si>
  <si>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</si>
  <si>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</si>
  <si>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</si>
  <si>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</si>
  <si>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</si>
  <si>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</si>
  <si>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</si>
  <si>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</si>
  <si>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</si>
  <si>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</si>
  <si>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</si>
  <si>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</si>
  <si>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</si>
  <si>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</si>
  <si>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</si>
  <si>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</si>
  <si>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</si>
  <si>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</si>
  <si>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</si>
  <si>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</si>
  <si>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</si>
  <si>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</si>
  <si>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</si>
  <si>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</si>
  <si>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</si>
  <si>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</si>
  <si>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</si>
  <si>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</si>
  <si>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</si>
  <si>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</si>
  <si>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</si>
  <si>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</si>
  <si>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</si>
  <si>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</si>
  <si>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</si>
  <si>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</si>
  <si>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</si>
  <si>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</si>
  <si>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</si>
  <si>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</si>
  <si>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</si>
  <si>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</si>
  <si>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</si>
  <si>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</si>
  <si>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</si>
  <si>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</si>
  <si>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</si>
  <si>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</si>
  <si>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</si>
  <si>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</si>
  <si>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</si>
  <si>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</si>
  <si>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</si>
  <si>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</si>
  <si>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</si>
  <si>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</si>
  <si>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</si>
  <si>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</si>
  <si>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</si>
  <si>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</si>
  <si>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</si>
  <si>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</si>
  <si>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</si>
  <si>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</si>
  <si>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</si>
  <si>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</si>
  <si>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</si>
  <si>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</si>
  <si>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</si>
  <si>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</si>
  <si>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</si>
  <si>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</si>
  <si>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</si>
  <si>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</si>
  <si>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</si>
  <si>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</si>
  <si>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</si>
  <si>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</si>
  <si>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</si>
  <si>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</si>
  <si>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</si>
  <si>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</si>
  <si>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</si>
  <si>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</si>
  <si>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</si>
  <si>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</si>
  <si>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</si>
  <si>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</si>
  <si>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</si>
  <si>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</si>
  <si>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</si>
  <si>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</si>
  <si>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</si>
  <si>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</si>
  <si>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</si>
  <si>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</si>
  <si>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</si>
  <si>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</si>
  <si>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</si>
  <si>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</si>
  <si>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</si>
  <si>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</si>
  <si>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</si>
  <si>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</si>
  <si>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</si>
  <si>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</si>
  <si>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</si>
  <si>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</si>
  <si>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</si>
  <si>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</si>
  <si>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</si>
  <si>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</si>
  <si>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</si>
  <si>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</si>
  <si>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</si>
  <si>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</si>
  <si>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</si>
  <si>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</si>
  <si>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</si>
  <si>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</si>
  <si>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</si>
  <si>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</si>
  <si>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</si>
  <si>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</si>
  <si>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</si>
  <si>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</si>
  <si>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</si>
  <si>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</si>
  <si>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</si>
  <si>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</si>
  <si>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</si>
  <si>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</si>
  <si>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</si>
  <si>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</si>
  <si>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</si>
  <si>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</si>
  <si>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</si>
  <si>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</si>
  <si>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</si>
  <si>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</si>
  <si>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</si>
  <si>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</si>
  <si>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</si>
  <si>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</si>
  <si>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</si>
  <si>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</si>
  <si>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</si>
  <si>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</si>
  <si>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</si>
  <si>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</si>
  <si>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</si>
  <si>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</si>
  <si>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</si>
  <si>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</si>
  <si>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</si>
  <si>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</si>
  <si>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</si>
  <si>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</si>
  <si>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</si>
  <si>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</si>
  <si>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</si>
  <si>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</si>
  <si>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</si>
  <si>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</si>
  <si>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</si>
  <si>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</si>
  <si>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</si>
  <si>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</si>
  <si>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</si>
  <si>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</si>
  <si>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</si>
  <si>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</si>
  <si>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</si>
  <si>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</si>
  <si>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</si>
  <si>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</si>
  <si>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</si>
  <si>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</si>
  <si>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</si>
  <si>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</si>
  <si>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</si>
  <si>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</si>
  <si>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</si>
  <si>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</si>
  <si>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</si>
  <si>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</si>
  <si>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</si>
  <si>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</si>
  <si>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</si>
  <si>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</si>
  <si>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</si>
  <si>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</si>
  <si>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</si>
  <si>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</si>
  <si>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</si>
  <si>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</si>
  <si>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</si>
  <si>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</si>
  <si>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</si>
  <si>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</si>
  <si>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</si>
  <si>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</si>
  <si>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</si>
  <si>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</si>
  <si>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</si>
  <si>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</si>
  <si>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</si>
  <si>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</si>
  <si>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</si>
  <si>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</si>
  <si>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</si>
  <si>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</si>
  <si>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</si>
  <si>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</si>
  <si>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</si>
  <si>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</si>
  <si>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</si>
  <si>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</si>
  <si>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</si>
  <si>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</si>
  <si>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</si>
  <si>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</si>
  <si>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</si>
  <si>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</si>
  <si>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</si>
  <si>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</si>
  <si>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</si>
  <si>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</si>
  <si>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</si>
  <si>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</si>
  <si>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</si>
  <si>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</si>
  <si>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</si>
  <si>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</si>
  <si>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</si>
  <si>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</si>
  <si>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</si>
  <si>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</si>
  <si>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</si>
  <si>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</si>
  <si>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</si>
  <si>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</si>
  <si>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</si>
  <si>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</si>
  <si>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</si>
  <si>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</si>
  <si>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</si>
  <si>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</si>
  <si>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</si>
  <si>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</si>
  <si>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</si>
  <si>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</si>
  <si>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</si>
  <si>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</si>
  <si>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</si>
  <si>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</si>
  <si>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</si>
  <si>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</si>
  <si>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</si>
  <si>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</si>
  <si>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</si>
  <si>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</si>
  <si>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</si>
  <si>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</si>
  <si>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</si>
  <si>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</si>
  <si>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</si>
  <si>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</si>
  <si>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</si>
  <si>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</si>
  <si>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</si>
  <si>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</si>
  <si>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</si>
  <si>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</si>
  <si>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</si>
  <si>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</si>
  <si>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</si>
  <si>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</si>
  <si>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</si>
  <si>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</si>
  <si>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</si>
  <si>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</si>
  <si>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</si>
  <si>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</si>
  <si>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</si>
  <si>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</si>
  <si>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</si>
  <si>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</si>
  <si>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</si>
  <si>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</si>
  <si>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</si>
  <si>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</si>
  <si>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</si>
  <si>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</si>
  <si>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</si>
  <si>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</si>
  <si>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</si>
  <si>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</si>
  <si>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</si>
  <si>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</si>
  <si>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</si>
  <si>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</si>
  <si>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</si>
  <si>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</si>
  <si>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</si>
  <si>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</si>
  <si>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</si>
  <si>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</si>
  <si>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</si>
  <si>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</si>
  <si>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</si>
  <si>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</si>
  <si>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</si>
  <si>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</si>
  <si>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</si>
  <si>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</si>
  <si>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</si>
  <si>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</si>
  <si>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</si>
  <si>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</si>
  <si>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</si>
  <si>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</si>
  <si>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</si>
  <si>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</si>
  <si>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</si>
  <si>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</si>
  <si>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</si>
  <si>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</si>
  <si>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</si>
  <si>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</si>
  <si>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</si>
  <si>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</si>
  <si>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</si>
  <si>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</si>
  <si>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</si>
  <si>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</si>
  <si>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</si>
  <si>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</si>
  <si>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</si>
  <si>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</si>
  <si>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</si>
  <si>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</si>
  <si>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</si>
  <si>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</si>
  <si>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</si>
  <si>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</si>
  <si>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</si>
  <si>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</si>
  <si>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</si>
  <si>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</si>
  <si>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</si>
  <si>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</si>
  <si>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</si>
  <si>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</si>
  <si>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</si>
  <si>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</si>
  <si>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</si>
  <si>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</si>
  <si>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</si>
  <si>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</si>
  <si>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</si>
  <si>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</si>
  <si>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</si>
  <si>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</si>
  <si>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</si>
  <si>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</si>
  <si>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</si>
  <si>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</si>
  <si>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</si>
  <si>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</si>
  <si>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</si>
  <si>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</si>
  <si>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</si>
  <si>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</si>
  <si>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</si>
  <si>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</si>
  <si>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</si>
  <si>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</si>
  <si>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</si>
  <si>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</si>
  <si>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</si>
  <si>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</si>
  <si>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</si>
  <si>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</si>
  <si>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</si>
  <si>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</si>
  <si>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</si>
  <si>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</si>
  <si>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</si>
  <si>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</si>
  <si>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</si>
  <si>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</si>
  <si>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</si>
  <si>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</si>
  <si>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</si>
  <si>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</si>
  <si>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</si>
  <si>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</si>
  <si>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</si>
  <si>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</si>
  <si>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</si>
  <si>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</si>
  <si>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</si>
  <si>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</si>
  <si>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</si>
  <si>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</si>
  <si>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</si>
  <si>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</si>
  <si>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</si>
  <si>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</si>
  <si>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</si>
  <si>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</si>
  <si>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</si>
  <si>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</si>
  <si>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</si>
  <si>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</si>
  <si>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</si>
  <si>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</si>
  <si>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</si>
  <si>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</si>
  <si>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</si>
  <si>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</si>
  <si>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</si>
  <si>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</si>
  <si>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</si>
  <si>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</si>
  <si>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</si>
  <si>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</si>
  <si>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</si>
  <si>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</si>
  <si>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</si>
  <si>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</si>
  <si>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</si>
  <si>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</si>
  <si>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</si>
  <si>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</si>
  <si>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</si>
  <si>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</si>
  <si>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</si>
  <si>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</si>
  <si>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</si>
  <si>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</si>
  <si>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</si>
  <si>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</si>
  <si>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</si>
  <si>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</si>
  <si>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</si>
  <si>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</si>
  <si>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</si>
  <si>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</si>
  <si>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</si>
  <si>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</si>
  <si>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</si>
  <si>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</si>
  <si>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</si>
  <si>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</si>
  <si>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</si>
  <si>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</si>
  <si>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</si>
  <si>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</si>
  <si>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</si>
  <si>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</si>
  <si>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</si>
  <si>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</si>
  <si>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</si>
  <si>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</si>
  <si>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</si>
  <si>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</si>
  <si>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</si>
  <si>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</si>
  <si>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</si>
  <si>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</si>
  <si>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</si>
  <si>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</si>
  <si>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</si>
  <si>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</si>
  <si>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</si>
  <si>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</si>
  <si>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</si>
  <si>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</si>
  <si>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</si>
  <si>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</si>
  <si>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</si>
  <si>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</si>
  <si>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</si>
  <si>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</si>
  <si>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</si>
  <si>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</si>
  <si>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</si>
  <si>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</si>
  <si>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</si>
  <si>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</si>
  <si>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</si>
  <si>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</si>
  <si>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</si>
  <si>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</si>
  <si>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</si>
  <si>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</si>
  <si>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</si>
  <si>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</si>
  <si>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</si>
  <si>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</si>
  <si>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</si>
  <si>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</si>
  <si>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</si>
  <si>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</si>
  <si>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</si>
  <si>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</si>
  <si>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</si>
  <si>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</si>
  <si>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</si>
  <si>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</si>
  <si>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</si>
  <si>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</si>
  <si>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</si>
  <si>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</si>
  <si>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</si>
  <si>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</si>
  <si>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</si>
  <si>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</si>
  <si>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</si>
  <si>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</si>
  <si>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</si>
  <si>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</si>
  <si>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</si>
  <si>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</si>
  <si>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</si>
  <si>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</si>
  <si>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</si>
  <si>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</si>
  <si>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</si>
  <si>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</si>
  <si>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</si>
  <si>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</si>
  <si>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</si>
  <si>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</si>
  <si>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</si>
  <si>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</si>
  <si>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</si>
  <si>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</si>
  <si>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</si>
  <si>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</si>
  <si>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</si>
  <si>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</si>
  <si>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</si>
  <si>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</si>
  <si>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</si>
  <si>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</si>
  <si>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</si>
  <si>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</si>
  <si>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</si>
  <si>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</si>
  <si>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</si>
  <si>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</si>
  <si>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</si>
  <si>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</si>
  <si>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</si>
  <si>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</si>
  <si>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</si>
  <si>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</si>
  <si>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</si>
  <si>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</si>
  <si>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</si>
  <si>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</si>
  <si>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</si>
  <si>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</si>
  <si>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</si>
  <si>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</si>
  <si>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</si>
  <si>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</si>
  <si>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</si>
  <si>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</si>
  <si>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</si>
  <si>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</si>
  <si>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</si>
  <si>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</si>
  <si>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</si>
  <si>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</si>
  <si>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</si>
  <si>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</si>
  <si>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</si>
  <si>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</si>
  <si>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</si>
  <si>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</si>
  <si>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</si>
  <si>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</si>
  <si>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</si>
  <si>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</si>
  <si>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</si>
  <si>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</si>
  <si>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</si>
  <si>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</si>
  <si>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</si>
  <si>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</si>
  <si>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</si>
  <si>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</si>
  <si>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</si>
  <si>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</si>
  <si>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</si>
  <si>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</si>
  <si>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</si>
  <si>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</si>
  <si>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</si>
  <si>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</si>
  <si>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</si>
  <si>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</si>
  <si>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</si>
  <si>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</si>
  <si>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</si>
  <si>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</si>
  <si>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</si>
  <si>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</si>
  <si>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</si>
  <si>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</si>
  <si>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</si>
  <si>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</si>
  <si>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</si>
  <si>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</si>
  <si>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</si>
  <si>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</si>
  <si>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</si>
  <si>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</si>
  <si>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</si>
  <si>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</si>
  <si>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</si>
  <si>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</si>
  <si>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</si>
  <si>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</si>
  <si>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</si>
  <si>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</si>
  <si>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</si>
  <si>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</si>
  <si>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</si>
  <si>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</si>
  <si>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</si>
  <si>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</si>
  <si>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</si>
  <si>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</si>
  <si>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</si>
  <si>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</si>
  <si>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</si>
  <si>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</si>
  <si>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</si>
  <si>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</si>
  <si>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</si>
  <si>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</si>
  <si>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</si>
  <si>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</si>
  <si>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</si>
  <si>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</si>
  <si>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</si>
  <si>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</si>
  <si>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</si>
  <si>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</si>
  <si>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</si>
  <si>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</si>
  <si>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</si>
  <si>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</si>
  <si>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</si>
  <si>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</si>
  <si>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</si>
  <si>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</si>
  <si>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</si>
  <si>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</si>
  <si>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</si>
  <si>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</si>
  <si>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</si>
  <si>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</si>
  <si>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</si>
  <si>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</si>
  <si>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</si>
  <si>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</si>
  <si>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</si>
  <si>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</si>
  <si>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</si>
  <si>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</si>
  <si>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</si>
  <si>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</si>
  <si>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</si>
  <si>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</si>
  <si>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</si>
  <si>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</si>
  <si>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</si>
  <si>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</si>
  <si>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</si>
  <si>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</si>
  <si>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</si>
  <si>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</si>
  <si>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</si>
  <si>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</si>
  <si>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</si>
  <si>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</si>
  <si>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</si>
  <si>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</si>
  <si>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</si>
  <si>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</si>
  <si>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</si>
  <si>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</si>
  <si>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</si>
  <si>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</si>
  <si>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</si>
  <si>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</si>
  <si>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</si>
  <si>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</si>
  <si>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</si>
  <si>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</si>
  <si>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</si>
  <si>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</si>
  <si>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</si>
  <si>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</si>
  <si>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</si>
  <si>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</si>
  <si>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</si>
  <si>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</si>
  <si>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</si>
  <si>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</si>
  <si>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</si>
  <si>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</si>
  <si>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</si>
  <si>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</si>
  <si>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</si>
  <si>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</si>
  <si>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</si>
  <si>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</si>
  <si>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</si>
  <si>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</si>
  <si>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</si>
  <si>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</si>
  <si>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</si>
  <si>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</si>
  <si>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</si>
  <si>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</si>
  <si>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</si>
  <si>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</si>
  <si>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</si>
  <si>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</si>
  <si>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</si>
  <si>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</si>
  <si>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</si>
  <si>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</si>
  <si>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</si>
  <si>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</si>
  <si>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</si>
  <si>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</si>
  <si>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</si>
  <si>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</si>
  <si>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</si>
  <si>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</si>
  <si>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</si>
  <si>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</si>
  <si>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</si>
  <si>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</si>
  <si>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</si>
  <si>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</si>
  <si>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</si>
  <si>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</si>
  <si>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</si>
  <si>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</si>
  <si>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</si>
  <si>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</si>
  <si>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</si>
  <si>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</si>
  <si>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</si>
  <si>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</si>
  <si>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</si>
  <si>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</si>
  <si>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</si>
  <si>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</si>
  <si>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</si>
  <si>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</si>
  <si>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</si>
  <si>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</si>
  <si>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</si>
  <si>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</si>
  <si>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</si>
  <si>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</si>
  <si>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</si>
  <si>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</si>
  <si>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</si>
  <si>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</si>
  <si>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</si>
  <si>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</si>
  <si>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</si>
  <si>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</si>
  <si>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</si>
  <si>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</si>
  <si>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</si>
  <si>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</si>
  <si>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</si>
  <si>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</si>
  <si>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</si>
  <si>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</si>
  <si>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</si>
  <si>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</si>
  <si>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</si>
  <si>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</si>
  <si>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</si>
  <si>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</si>
  <si>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</si>
  <si>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</si>
  <si>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</si>
  <si>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</si>
  <si>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</si>
  <si>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</si>
  <si>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</si>
  <si>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</si>
  <si>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</si>
  <si>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</si>
  <si>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</si>
  <si>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</si>
  <si>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</si>
  <si>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</si>
  <si>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</si>
  <si>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</si>
  <si>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</si>
  <si>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</si>
  <si>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</si>
  <si>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</si>
  <si>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</si>
  <si>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</si>
  <si>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</si>
  <si>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</si>
  <si>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</si>
  <si>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</si>
  <si>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</si>
  <si>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</si>
  <si>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</si>
  <si>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</si>
  <si>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</si>
  <si>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</si>
  <si>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</si>
  <si>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</si>
  <si>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</si>
  <si>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</si>
  <si>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</si>
  <si>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</si>
  <si>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</si>
  <si>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</si>
  <si>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</si>
  <si>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</si>
  <si>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</si>
  <si>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</si>
  <si>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</si>
  <si>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</si>
  <si>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</si>
  <si>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</si>
  <si>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</si>
  <si>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</si>
  <si>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</si>
  <si>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</si>
  <si>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</si>
  <si>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</si>
  <si>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</si>
  <si>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</si>
  <si>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</si>
  <si>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</si>
  <si>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</si>
  <si>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</si>
  <si>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</si>
  <si>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</si>
  <si>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</si>
  <si>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</si>
  <si>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</si>
  <si>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</si>
  <si>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</si>
  <si>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</si>
  <si>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</si>
  <si>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</si>
  <si>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</si>
  <si>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</si>
  <si>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</si>
  <si>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</si>
  <si>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</si>
  <si>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</si>
  <si>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</si>
  <si>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</si>
  <si>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</si>
  <si>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</si>
  <si>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</si>
  <si>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</si>
  <si>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</si>
  <si>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</si>
  <si>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</si>
  <si>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</si>
  <si>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</si>
  <si>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</si>
  <si>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</si>
  <si>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</si>
  <si>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</si>
  <si>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</si>
  <si>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</si>
  <si>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</si>
  <si>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</si>
  <si>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</si>
  <si>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</si>
  <si>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</si>
  <si>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</si>
  <si>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</si>
  <si>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</si>
  <si>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</si>
  <si>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</si>
  <si>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</si>
  <si>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</si>
  <si>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</si>
  <si>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</si>
  <si>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</si>
  <si>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</si>
  <si>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</si>
  <si>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</si>
  <si>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</si>
  <si>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</si>
  <si>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</si>
  <si>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</si>
  <si>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</si>
  <si>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</si>
  <si>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</si>
  <si>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</si>
  <si>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</si>
  <si>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</si>
  <si>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</si>
  <si>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</si>
  <si>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</si>
  <si>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</si>
  <si>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</si>
  <si>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</si>
  <si>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</si>
  <si>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</si>
  <si>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</si>
  <si>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</si>
  <si>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</si>
  <si>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</si>
  <si>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</si>
  <si>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</si>
  <si>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</si>
  <si>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</si>
  <si>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</si>
  <si>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</si>
  <si>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</si>
  <si>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</si>
  <si>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</si>
  <si>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</si>
  <si>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</si>
  <si>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</si>
  <si>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</si>
  <si>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</si>
  <si>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</si>
  <si>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</si>
  <si>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</si>
  <si>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</si>
  <si>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</si>
  <si>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</si>
  <si>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</si>
  <si>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</si>
  <si>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</si>
  <si>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</si>
  <si>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</si>
  <si>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</si>
  <si>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</si>
  <si>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</si>
  <si>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</si>
  <si>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</si>
  <si>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</si>
  <si>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</si>
  <si>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</si>
  <si>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</si>
  <si>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</si>
  <si>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</si>
  <si>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</si>
  <si>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</si>
  <si>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</si>
  <si>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</si>
  <si>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</si>
  <si>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</si>
  <si>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</si>
  <si>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</si>
  <si>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</si>
  <si>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</si>
  <si>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</si>
  <si>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</si>
  <si>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</si>
  <si>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</si>
  <si>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</si>
  <si>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</si>
  <si>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</si>
  <si>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</si>
  <si>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</si>
  <si>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</si>
  <si>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</si>
  <si>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</si>
  <si>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</si>
  <si>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</si>
  <si>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</si>
  <si>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</si>
  <si>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</si>
  <si>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</si>
  <si>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</si>
  <si>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</si>
  <si>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</si>
  <si>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</si>
  <si>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</si>
  <si>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</si>
  <si>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</si>
  <si>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</si>
  <si>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</si>
  <si>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</si>
  <si>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</si>
  <si>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</si>
  <si>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</si>
  <si>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</si>
  <si>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</si>
  <si>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</si>
  <si>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</si>
  <si>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</si>
  <si>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</si>
  <si>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</si>
  <si>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</si>
  <si>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</si>
  <si>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</si>
  <si>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</si>
  <si>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</si>
  <si>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</si>
  <si>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</si>
  <si>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</si>
  <si>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</si>
  <si>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</si>
  <si>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</si>
  <si>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</si>
  <si>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</si>
  <si>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</si>
  <si>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</si>
  <si>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</si>
  <si>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</si>
  <si>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</si>
  <si>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</si>
  <si>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</si>
  <si>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</si>
  <si>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</si>
  <si>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</si>
  <si>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</si>
  <si>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</si>
  <si>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</si>
  <si>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</si>
  <si>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</si>
  <si>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</si>
  <si>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</si>
  <si>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</si>
  <si>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</si>
  <si>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</si>
  <si>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</si>
  <si>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</si>
  <si>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</si>
  <si>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</si>
  <si>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</si>
  <si>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</si>
  <si>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</si>
  <si>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</si>
  <si>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</si>
  <si>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</si>
  <si>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</si>
  <si>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</si>
  <si>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</si>
  <si>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</si>
  <si>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</si>
  <si>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</si>
  <si>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</si>
  <si>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</si>
  <si>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</si>
  <si>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</si>
  <si>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</si>
  <si>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</si>
  <si>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</si>
  <si>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</si>
  <si>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</si>
  <si>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</si>
  <si>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</si>
  <si>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</si>
  <si>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</si>
  <si>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</si>
  <si>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</si>
  <si>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</si>
  <si>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</si>
  <si>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</si>
  <si>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</si>
  <si>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</si>
  <si>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</si>
  <si>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</si>
  <si>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</si>
  <si>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</si>
  <si>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</si>
  <si>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</si>
  <si>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</si>
  <si>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</si>
  <si>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</si>
  <si>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</si>
  <si>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</si>
  <si>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</si>
  <si>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</si>
  <si>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</si>
  <si>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</si>
  <si>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</si>
  <si>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</si>
  <si>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</si>
  <si>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</si>
  <si>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</si>
  <si>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</si>
  <si>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</si>
  <si>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</si>
  <si>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</si>
  <si>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</si>
  <si>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</si>
  <si>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</si>
  <si>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</si>
  <si>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</si>
  <si>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</si>
  <si>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</si>
  <si>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</si>
  <si>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</si>
  <si>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</si>
  <si>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</si>
  <si>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</si>
  <si>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</si>
  <si>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</si>
  <si>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</si>
  <si>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</si>
  <si>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</si>
  <si>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</si>
  <si>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</si>
  <si>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</si>
  <si>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</si>
  <si>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</si>
  <si>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</si>
  <si>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</si>
  <si>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</si>
  <si>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</si>
  <si>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</si>
  <si>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</si>
  <si>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</si>
  <si>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</si>
  <si>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</si>
  <si>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</si>
  <si>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</si>
  <si>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</si>
  <si>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</si>
  <si>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</si>
  <si>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</si>
  <si>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</si>
  <si>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</si>
  <si>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</si>
  <si>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</si>
  <si>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</si>
  <si>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</si>
  <si>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</si>
  <si>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</si>
  <si>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</si>
  <si>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</si>
  <si>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</si>
  <si>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</si>
  <si>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</si>
  <si>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</si>
  <si>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</si>
  <si>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</si>
  <si>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</si>
  <si>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</si>
  <si>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</si>
  <si>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</si>
  <si>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</si>
  <si>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</si>
  <si>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</si>
  <si>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</si>
  <si>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</si>
  <si>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</si>
  <si>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</si>
  <si>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</si>
  <si>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</si>
  <si>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</si>
  <si>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</si>
  <si>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</si>
  <si>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</si>
  <si>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</si>
  <si>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</si>
  <si>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</si>
  <si>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</si>
  <si>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</si>
  <si>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</si>
  <si>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</si>
  <si>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</si>
  <si>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</si>
  <si>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</si>
  <si>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</si>
  <si>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</si>
  <si>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</si>
  <si>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</si>
  <si>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</si>
  <si>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</si>
  <si>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</si>
  <si>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</si>
  <si>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</si>
  <si>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</si>
  <si>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</si>
  <si>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</si>
  <si>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</si>
  <si>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</si>
  <si>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</si>
  <si>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</si>
  <si>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</si>
  <si>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</si>
  <si>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</si>
  <si>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</si>
  <si>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</si>
  <si>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</si>
  <si>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</si>
  <si>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</si>
  <si>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</si>
  <si>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</si>
  <si>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</si>
  <si>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</si>
  <si>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</si>
  <si>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</si>
  <si>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</si>
  <si>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</si>
  <si>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</si>
  <si>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</si>
  <si>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</si>
  <si>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</si>
  <si>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</si>
  <si>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</si>
  <si>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</si>
  <si>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</si>
  <si>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</si>
  <si>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</si>
  <si>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</si>
  <si>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</si>
  <si>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</si>
  <si>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</si>
  <si>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</si>
  <si>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</si>
  <si>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</si>
  <si>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</si>
  <si>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</si>
  <si>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</si>
  <si>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</si>
  <si>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</si>
  <si>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</si>
  <si>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</si>
  <si>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</si>
  <si>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</si>
  <si>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</si>
  <si>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</si>
  <si>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</si>
  <si>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</si>
  <si>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</si>
  <si>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</si>
  <si>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</si>
  <si>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</si>
  <si>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</si>
  <si>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</si>
  <si>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</si>
  <si>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</si>
  <si>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</si>
  <si>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</si>
  <si>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</si>
  <si>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</si>
  <si>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</si>
  <si>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</si>
  <si>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</si>
  <si>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</si>
  <si>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</si>
  <si>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</si>
  <si>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</si>
  <si>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</si>
  <si>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</si>
  <si>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</si>
  <si>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</si>
  <si>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</si>
  <si>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</si>
  <si>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</si>
  <si>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</si>
  <si>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</si>
  <si>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</si>
  <si>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</si>
  <si>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</si>
  <si>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</si>
  <si>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</si>
  <si>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</si>
  <si>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</si>
  <si>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</si>
  <si>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</si>
  <si>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</si>
  <si>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</si>
  <si>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</si>
  <si>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</si>
  <si>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</si>
  <si>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</si>
  <si>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</si>
  <si>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</si>
  <si>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</si>
  <si>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</si>
  <si>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</si>
  <si>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</si>
  <si>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</si>
  <si>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</si>
  <si>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</si>
  <si>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</si>
  <si>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</si>
  <si>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</si>
  <si>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</si>
  <si>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</si>
  <si>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</si>
  <si>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</si>
  <si>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</si>
  <si>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</si>
  <si>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</si>
  <si>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</si>
  <si>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</si>
  <si>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</si>
  <si>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</si>
  <si>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</si>
  <si>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</si>
  <si>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</si>
  <si>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</si>
  <si>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</si>
  <si>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</si>
  <si>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</si>
  <si>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</si>
  <si>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</si>
  <si>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</si>
  <si>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</si>
  <si>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</si>
  <si>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</si>
  <si>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</si>
  <si>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</si>
  <si>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</si>
  <si>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</si>
  <si>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</si>
  <si>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</si>
  <si>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</si>
  <si>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</si>
  <si>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</si>
  <si>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</si>
  <si>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</si>
  <si>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</si>
  <si>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</si>
  <si>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</si>
  <si>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</si>
  <si>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</si>
  <si>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</si>
  <si>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</si>
  <si>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</si>
  <si>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</si>
  <si>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</si>
  <si>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</si>
  <si>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</si>
  <si>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</si>
  <si>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</si>
  <si>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</si>
  <si>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</si>
  <si>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</si>
  <si>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</si>
  <si>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</si>
  <si>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</si>
  <si>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</si>
  <si>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</si>
  <si>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</si>
  <si>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</si>
  <si>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</si>
  <si>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</si>
  <si>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</si>
  <si>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</si>
  <si>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</si>
  <si>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</si>
  <si>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</si>
  <si>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</si>
  <si>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</si>
  <si>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</si>
  <si>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</si>
  <si>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</si>
  <si>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</si>
  <si>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</si>
  <si>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</si>
  <si>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</si>
  <si>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</si>
  <si>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</si>
  <si>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</si>
  <si>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</si>
  <si>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</si>
  <si>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</si>
  <si>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</si>
  <si>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</si>
  <si>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</si>
  <si>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</si>
  <si>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</si>
  <si>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</si>
  <si>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</si>
  <si>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</si>
  <si>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</si>
  <si>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</si>
  <si>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</si>
  <si>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</si>
  <si>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</si>
  <si>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</si>
  <si>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</si>
  <si>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</si>
  <si>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</si>
  <si>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</si>
  <si>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</si>
  <si>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</si>
  <si>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</si>
  <si>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</si>
  <si>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</si>
  <si>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</si>
  <si>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</si>
  <si>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</si>
  <si>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</si>
  <si>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</si>
  <si>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</si>
  <si>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</si>
  <si>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</si>
  <si>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</si>
  <si>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</si>
  <si>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</si>
  <si>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</si>
  <si>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</si>
  <si>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</si>
  <si>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</si>
  <si>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</si>
  <si>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</si>
  <si>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</si>
  <si>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</si>
  <si>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</si>
  <si>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</si>
  <si>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</si>
  <si>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</si>
  <si>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</si>
  <si>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</si>
  <si>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</si>
  <si>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</si>
  <si>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</si>
  <si>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</si>
  <si>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</si>
  <si>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</si>
  <si>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</si>
  <si>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</si>
  <si>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</si>
  <si>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</si>
  <si>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</si>
  <si>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</si>
  <si>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</si>
  <si>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</si>
  <si>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</si>
  <si>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</si>
  <si>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</si>
  <si>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</si>
  <si>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</si>
  <si>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</si>
  <si>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</si>
  <si>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</si>
  <si>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</si>
  <si>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</si>
  <si>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</si>
  <si>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</si>
  <si>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</si>
  <si>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</si>
  <si>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</si>
  <si>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</si>
  <si>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</si>
  <si>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</si>
  <si>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</si>
  <si>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</si>
  <si>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</si>
  <si>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</si>
  <si>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</si>
  <si>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</si>
  <si>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</si>
  <si>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</si>
  <si>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</si>
  <si>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</si>
  <si>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</si>
  <si>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</si>
  <si>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</si>
  <si>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</si>
  <si>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</si>
  <si>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</si>
  <si>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</si>
  <si>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</si>
  <si>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</si>
  <si>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</si>
  <si>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</si>
  <si>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</si>
  <si>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</si>
  <si>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</si>
  <si>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</si>
  <si>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</si>
  <si>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</si>
  <si>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</si>
  <si>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</si>
  <si>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</si>
  <si>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</si>
  <si>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</si>
  <si>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</si>
  <si>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</si>
  <si>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</si>
  <si>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</si>
  <si>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</si>
  <si>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</si>
  <si>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</si>
  <si>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</si>
  <si>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</si>
  <si>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</si>
  <si>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</si>
  <si>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</si>
  <si>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</si>
  <si>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</si>
  <si>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</si>
  <si>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</si>
  <si>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</si>
  <si>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</si>
  <si>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</si>
  <si>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</si>
  <si>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</si>
  <si>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</si>
  <si>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</si>
  <si>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</si>
  <si>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</si>
  <si>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</si>
  <si>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</si>
  <si>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</si>
  <si>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</si>
  <si>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</si>
  <si>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</si>
  <si>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</si>
  <si>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</si>
  <si>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</si>
  <si>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</si>
  <si>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</si>
  <si>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</si>
  <si>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</si>
  <si>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</si>
  <si>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</si>
  <si>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</si>
  <si>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</si>
  <si>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</si>
  <si>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</si>
  <si>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</si>
  <si>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</si>
  <si>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</si>
  <si>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</si>
  <si>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</si>
  <si>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</si>
  <si>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</si>
  <si>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</si>
  <si>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</si>
  <si>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</si>
  <si>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</si>
  <si>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</si>
  <si>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</si>
  <si>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</si>
  <si>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</si>
  <si>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</si>
  <si>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</si>
  <si>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</si>
  <si>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</si>
  <si>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</si>
  <si>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</si>
  <si>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</si>
  <si>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</si>
  <si>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</si>
  <si>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</si>
  <si>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</si>
  <si>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</si>
  <si>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</si>
  <si>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</si>
  <si>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</si>
  <si>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</si>
  <si>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</si>
  <si>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</si>
  <si>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</si>
  <si>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</si>
  <si>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</si>
  <si>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</si>
  <si>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</si>
  <si>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</si>
  <si>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</si>
  <si>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</si>
  <si>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</si>
  <si>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</si>
  <si>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</si>
  <si>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</si>
  <si>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</si>
  <si>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</si>
  <si>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</si>
  <si>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</si>
  <si>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</si>
  <si>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</si>
  <si>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</si>
  <si>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</si>
  <si>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</si>
  <si>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</si>
  <si>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</si>
  <si>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</si>
  <si>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</si>
  <si>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</si>
  <si>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</si>
  <si>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</si>
  <si>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</si>
  <si>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</si>
  <si>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</si>
  <si>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</si>
  <si>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</si>
  <si>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</si>
  <si>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</si>
  <si>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</si>
  <si>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</si>
  <si>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</si>
  <si>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</si>
  <si>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</si>
  <si>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</si>
  <si>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</si>
  <si>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</si>
  <si>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</si>
  <si>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</si>
  <si>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</si>
  <si>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</si>
  <si>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</si>
  <si>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</si>
  <si>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</si>
  <si>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</si>
  <si>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</si>
  <si>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</si>
  <si>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</si>
  <si>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</si>
  <si>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</si>
  <si>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</si>
  <si>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</si>
  <si>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</si>
  <si>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</si>
  <si>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</si>
  <si>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</si>
  <si>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</si>
  <si>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</si>
  <si>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</si>
  <si>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</si>
  <si>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</si>
  <si>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</si>
  <si>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</si>
  <si>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</si>
  <si>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</si>
  <si>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</si>
  <si>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</si>
  <si>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</si>
  <si>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</si>
  <si>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</si>
  <si>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</si>
  <si>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</si>
  <si>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</si>
  <si>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</si>
  <si>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</si>
  <si>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</si>
  <si>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</si>
  <si>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</si>
  <si>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</si>
  <si>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</si>
  <si>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</si>
  <si>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</si>
  <si>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</si>
  <si>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</si>
  <si>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</si>
  <si>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</si>
  <si>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</si>
  <si>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</si>
  <si>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</si>
  <si>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</si>
  <si>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</si>
  <si>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</si>
  <si>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</si>
  <si>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</si>
  <si>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</si>
  <si>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</si>
  <si>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</si>
  <si>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</si>
  <si>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</si>
  <si>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</si>
  <si>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</si>
  <si>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</si>
  <si>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</si>
  <si>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</si>
  <si>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</si>
  <si>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</si>
  <si>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</si>
  <si>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</si>
  <si>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</si>
  <si>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</si>
  <si>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</si>
  <si>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</si>
  <si>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</si>
  <si>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</si>
  <si>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</si>
  <si>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</si>
  <si>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</si>
  <si>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</si>
  <si>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</si>
  <si>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</si>
  <si>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</si>
  <si>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</si>
  <si>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</si>
  <si>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</si>
  <si>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</si>
  <si>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</si>
  <si>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</si>
  <si>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</si>
  <si>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</si>
  <si>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</si>
  <si>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</si>
  <si>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</si>
  <si>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</si>
  <si>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</si>
  <si>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</si>
  <si>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</si>
  <si>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</si>
  <si>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</si>
  <si>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</si>
  <si>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</si>
  <si>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</si>
  <si>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</si>
  <si>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</si>
  <si>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</si>
  <si>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</si>
  <si>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</si>
  <si>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</si>
  <si>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</si>
  <si>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</si>
  <si>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</si>
  <si>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</si>
  <si>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</si>
  <si>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</si>
  <si>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</si>
  <si>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</si>
  <si>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</si>
  <si>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</si>
  <si>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</si>
  <si>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</si>
  <si>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</si>
  <si>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</si>
  <si>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</si>
  <si>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</si>
  <si>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</si>
  <si>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</si>
  <si>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</si>
  <si>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</si>
  <si>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</si>
  <si>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</si>
  <si>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</si>
  <si>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</si>
  <si>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</si>
  <si>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</si>
  <si>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</si>
  <si>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</si>
  <si>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</si>
  <si>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</si>
  <si>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</si>
  <si>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</si>
  <si>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</si>
  <si>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</si>
  <si>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</si>
  <si>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</si>
  <si>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</si>
  <si>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</si>
  <si>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</si>
  <si>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</si>
  <si>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</si>
  <si>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</si>
  <si>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</si>
  <si>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</si>
  <si>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</si>
  <si>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</si>
  <si>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</si>
  <si>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</si>
  <si>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</si>
  <si>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</si>
  <si>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</si>
  <si>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</si>
  <si>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</si>
  <si>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</si>
  <si>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</si>
  <si>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</si>
  <si>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</si>
  <si>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</si>
  <si>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</si>
  <si>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</si>
  <si>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</si>
  <si>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</si>
  <si>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</si>
  <si>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</si>
  <si>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</si>
  <si>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</si>
  <si>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</si>
  <si>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</si>
  <si>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</si>
  <si>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</si>
  <si>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</si>
  <si>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</si>
  <si>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</si>
  <si>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</si>
  <si>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</si>
  <si>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</si>
  <si>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</si>
  <si>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</si>
  <si>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</si>
  <si>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</si>
  <si>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</si>
  <si>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</si>
  <si>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</si>
  <si>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</si>
  <si>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</si>
  <si>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</si>
  <si>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</si>
  <si>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</si>
  <si>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</si>
  <si>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</si>
  <si>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</si>
  <si>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</si>
  <si>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</si>
  <si>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</si>
  <si>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</si>
  <si>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</si>
  <si>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</si>
  <si>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</si>
  <si>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</si>
  <si>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</si>
  <si>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</si>
  <si>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</si>
  <si>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</si>
  <si>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</si>
  <si>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</si>
  <si>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</si>
  <si>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</si>
  <si>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</si>
  <si>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</si>
  <si>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</si>
  <si>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</si>
  <si>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</si>
  <si>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</si>
  <si>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</si>
  <si>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</si>
  <si>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</si>
  <si>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</si>
  <si>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</si>
  <si>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</si>
  <si>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</si>
  <si>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</si>
  <si>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</si>
  <si>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</si>
  <si>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</si>
  <si>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</si>
  <si>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</si>
  <si>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</si>
  <si>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</si>
  <si>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</si>
  <si>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</si>
  <si>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</si>
  <si>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</si>
  <si>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</si>
  <si>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</si>
  <si>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</si>
  <si>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</si>
  <si>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</si>
  <si>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</si>
  <si>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</si>
  <si>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</si>
  <si>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</si>
  <si>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</si>
  <si>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</si>
  <si>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</si>
  <si>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</si>
  <si>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</si>
  <si>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</si>
  <si>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</si>
  <si>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</si>
  <si>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</si>
  <si>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</si>
  <si>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</si>
  <si>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</si>
  <si>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</si>
  <si>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</si>
  <si>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</si>
  <si>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</si>
  <si>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</si>
  <si>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</si>
  <si>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</si>
  <si>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</si>
  <si>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</si>
  <si>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</si>
  <si>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</si>
  <si>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</si>
  <si>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</si>
  <si>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</si>
  <si>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</si>
  <si>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</si>
  <si>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</si>
  <si>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</si>
  <si>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</si>
  <si>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</si>
  <si>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</si>
  <si>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</si>
  <si>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</si>
  <si>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</si>
  <si>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</si>
  <si>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</si>
  <si>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</si>
  <si>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</si>
  <si>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</si>
  <si>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</si>
  <si>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</si>
  <si>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</si>
  <si>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</si>
  <si>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</si>
  <si>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</si>
  <si>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</si>
  <si>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</si>
  <si>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</si>
  <si>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</si>
  <si>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</si>
  <si>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</si>
  <si>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</si>
  <si>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</si>
  <si>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</si>
  <si>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</si>
  <si>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</si>
  <si>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</si>
  <si>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</si>
  <si>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</si>
  <si>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</si>
  <si>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</si>
  <si>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</si>
  <si>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</si>
  <si>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</si>
  <si>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</si>
  <si>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</si>
  <si>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</si>
  <si>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</si>
  <si>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</si>
  <si>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</si>
  <si>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</si>
  <si>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</si>
  <si>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</si>
  <si>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</si>
  <si>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</si>
  <si>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</si>
  <si>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</si>
  <si>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</si>
  <si>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</si>
  <si>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</si>
  <si>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</si>
  <si>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</si>
  <si>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</si>
  <si>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</si>
  <si>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</si>
  <si>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</si>
  <si>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</si>
  <si>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</si>
  <si>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</si>
  <si>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</si>
  <si>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</si>
  <si>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</si>
  <si>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</si>
  <si>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</si>
  <si>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</si>
  <si>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</si>
  <si>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</si>
  <si>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</si>
  <si>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</si>
  <si>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</si>
  <si>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</si>
  <si>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</si>
  <si>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</si>
  <si>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</si>
  <si>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</si>
  <si>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</si>
  <si>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</si>
  <si>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</si>
  <si>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</si>
  <si>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</si>
  <si>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</si>
  <si>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</si>
  <si>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</si>
  <si>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</si>
  <si>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</si>
  <si>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</si>
  <si>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</si>
  <si>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</si>
  <si>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</si>
  <si>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</si>
  <si>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</si>
  <si>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</si>
  <si>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</si>
  <si>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</si>
  <si>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</si>
  <si>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</si>
  <si>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</si>
  <si>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</si>
  <si>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</si>
  <si>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</si>
  <si>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</si>
  <si>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</si>
  <si>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</si>
  <si>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</si>
  <si>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</si>
  <si>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</si>
  <si>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</si>
  <si>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</si>
  <si>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</si>
  <si>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</si>
  <si>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</si>
  <si>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</si>
  <si>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</si>
  <si>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</si>
  <si>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</si>
  <si>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</si>
  <si>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</si>
  <si>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</si>
  <si>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</si>
  <si>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</si>
  <si>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</si>
  <si>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</si>
  <si>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</si>
  <si>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</si>
  <si>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</si>
  <si>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</si>
  <si>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</si>
  <si>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</si>
  <si>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</si>
  <si>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</si>
  <si>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</si>
  <si>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</si>
  <si>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</si>
  <si>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</si>
  <si>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</si>
  <si>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</si>
  <si>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</si>
  <si>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</si>
  <si>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</si>
  <si>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</si>
  <si>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</si>
  <si>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</si>
  <si>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</si>
  <si>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</si>
  <si>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</si>
  <si>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</si>
  <si>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</si>
  <si>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</si>
  <si>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</si>
  <si>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</si>
  <si>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</si>
  <si>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</si>
  <si>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</si>
  <si>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</si>
  <si>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</si>
  <si>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</si>
  <si>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</si>
  <si>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</si>
  <si>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</si>
  <si>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</si>
  <si>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</si>
  <si>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</si>
  <si>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</si>
  <si>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</si>
  <si>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</si>
  <si>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</si>
  <si>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</si>
  <si>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</si>
  <si>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</si>
  <si>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</si>
  <si>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</si>
  <si>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</si>
  <si>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</si>
  <si>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</si>
  <si>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</si>
  <si>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</si>
  <si>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</si>
  <si>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</si>
  <si>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</si>
  <si>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</si>
  <si>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</si>
  <si>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</si>
  <si>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</si>
  <si>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</si>
  <si>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</si>
  <si>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</si>
  <si>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</si>
  <si>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</si>
  <si>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</si>
  <si>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</si>
  <si>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</si>
  <si>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</si>
  <si>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</si>
  <si>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</si>
  <si>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</si>
  <si>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</si>
  <si>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</si>
  <si>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</si>
  <si>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</si>
  <si>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</si>
  <si>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</si>
  <si>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</si>
  <si>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</si>
  <si>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</si>
  <si>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</si>
  <si>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</si>
  <si>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</si>
  <si>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</si>
  <si>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</si>
  <si>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</si>
  <si>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</si>
  <si>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</si>
  <si>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</si>
  <si>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</si>
  <si>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</si>
  <si>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</si>
  <si>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</si>
  <si>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</si>
  <si>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</si>
  <si>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</si>
  <si>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</si>
  <si>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</si>
  <si>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</si>
  <si>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</si>
  <si>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</si>
  <si>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</si>
  <si>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</si>
  <si>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</si>
  <si>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</si>
  <si>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</si>
  <si>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</si>
  <si>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</si>
  <si>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</si>
  <si>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</si>
  <si>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</si>
  <si>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</si>
  <si>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</si>
  <si>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</si>
  <si>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</si>
  <si>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</si>
  <si>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</si>
  <si>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</si>
  <si>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</si>
  <si>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</si>
  <si>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</si>
  <si>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</si>
  <si>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</si>
  <si>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</si>
  <si>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</si>
  <si>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</si>
  <si>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</si>
  <si>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</si>
  <si>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</si>
  <si>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</si>
  <si>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</si>
  <si>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</si>
  <si>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</si>
  <si>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</si>
  <si>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</si>
  <si>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</si>
  <si>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</si>
  <si>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</si>
  <si>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</si>
  <si>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</si>
  <si>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</si>
  <si>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</si>
  <si>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</si>
  <si>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</si>
  <si>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</si>
  <si>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</si>
  <si>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</si>
  <si>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</si>
  <si>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</si>
  <si>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</si>
  <si>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</si>
  <si>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</si>
  <si>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</si>
  <si>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</si>
  <si>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</si>
  <si>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</si>
  <si>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</si>
  <si>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</si>
  <si>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</si>
  <si>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</si>
  <si>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</si>
  <si>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</si>
  <si>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</si>
  <si>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</si>
  <si>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</si>
  <si>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</si>
  <si>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</si>
  <si>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</si>
  <si>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</si>
  <si>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</si>
  <si>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</si>
  <si>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</si>
  <si>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</si>
  <si>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</si>
  <si>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</si>
  <si>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</si>
  <si>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</si>
  <si>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</si>
  <si>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</si>
  <si>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</si>
  <si>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</si>
  <si>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</si>
  <si>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</si>
  <si>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</si>
  <si>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</si>
  <si>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</si>
  <si>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</si>
  <si>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</si>
  <si>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</si>
  <si>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</si>
  <si>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</si>
  <si>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</si>
  <si>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</si>
  <si>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</si>
  <si>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</si>
  <si>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</si>
  <si>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</si>
  <si>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</si>
  <si>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</si>
  <si>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</si>
  <si>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</si>
  <si>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</si>
  <si>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</si>
  <si>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</si>
  <si>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</si>
  <si>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</si>
  <si>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</si>
  <si>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</si>
  <si>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</si>
  <si>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</si>
  <si>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</si>
  <si>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</si>
  <si>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</si>
  <si>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</si>
  <si>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</si>
  <si>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</si>
  <si>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</si>
  <si>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</si>
  <si>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</si>
  <si>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</si>
  <si>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</si>
  <si>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</si>
  <si>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</si>
  <si>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</si>
  <si>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</si>
  <si>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</si>
  <si>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</si>
  <si>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</si>
  <si>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</si>
  <si>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</si>
  <si>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</si>
  <si>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</si>
  <si>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</si>
  <si>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</si>
  <si>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</si>
  <si>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</si>
  <si>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</si>
  <si>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</si>
  <si>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</si>
  <si>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</si>
  <si>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</si>
  <si>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</si>
  <si>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</si>
  <si>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</si>
  <si>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</si>
  <si>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</si>
  <si>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</si>
  <si>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</si>
  <si>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</si>
  <si>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</si>
  <si>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</si>
  <si>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</si>
  <si>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</si>
  <si>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</si>
  <si>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</si>
  <si>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</si>
  <si>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</si>
  <si>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</si>
  <si>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</si>
  <si>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</si>
  <si>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</si>
  <si>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</si>
  <si>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</si>
  <si>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</si>
  <si>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</si>
  <si>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</si>
  <si>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</si>
  <si>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</si>
  <si>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</si>
  <si>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</si>
  <si>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</si>
  <si>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</si>
  <si>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</si>
  <si>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</si>
  <si>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</si>
  <si>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</si>
  <si>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</si>
  <si>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</si>
  <si>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</si>
  <si>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</si>
  <si>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</si>
  <si>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</si>
  <si>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</si>
  <si>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</si>
  <si>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</si>
  <si>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</si>
  <si>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</si>
  <si>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</si>
  <si>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</si>
  <si>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</si>
  <si>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</si>
  <si>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</si>
  <si>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</si>
  <si>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</si>
  <si>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</si>
  <si>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</si>
  <si>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</si>
  <si>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</si>
  <si>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</si>
  <si>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</si>
  <si>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</si>
  <si>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</si>
  <si>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</si>
  <si>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</si>
  <si>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</si>
  <si>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</si>
  <si>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</si>
  <si>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</si>
  <si>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</si>
  <si>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</si>
  <si>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</si>
  <si>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</si>
  <si>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</si>
  <si>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</si>
  <si>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</si>
  <si>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</si>
  <si>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</si>
  <si>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</si>
  <si>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</si>
  <si>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</si>
  <si>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</si>
  <si>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</si>
  <si>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</si>
  <si>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</si>
  <si>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</si>
  <si>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</si>
  <si>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</si>
  <si>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</si>
  <si>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</si>
  <si>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</si>
  <si>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</si>
  <si>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</si>
  <si>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</si>
  <si>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</si>
  <si>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</si>
  <si>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</si>
  <si>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</si>
  <si>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</si>
  <si>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</si>
  <si>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</si>
  <si>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</si>
  <si>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</si>
  <si>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</si>
  <si>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</si>
  <si>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</si>
  <si>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</si>
  <si>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</si>
  <si>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</si>
  <si>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</si>
  <si>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</si>
  <si>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</si>
  <si>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</si>
  <si>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</si>
  <si>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</si>
  <si>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</si>
  <si>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</si>
  <si>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</si>
  <si>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</si>
  <si>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</si>
  <si>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</si>
  <si>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</si>
  <si>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</si>
  <si>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</si>
  <si>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</si>
  <si>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</si>
  <si>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</si>
  <si>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</si>
  <si>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</si>
  <si>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</si>
  <si>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</si>
  <si>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</si>
  <si>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</si>
  <si>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</si>
  <si>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</si>
  <si>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</si>
  <si>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</si>
  <si>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</si>
  <si>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</si>
  <si>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</si>
  <si>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</si>
  <si>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</si>
  <si>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</si>
  <si>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</si>
  <si>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</si>
  <si>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</si>
  <si>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</si>
  <si>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</si>
  <si>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</si>
  <si>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</si>
  <si>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</si>
  <si>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</si>
  <si>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</si>
  <si>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</si>
  <si>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</si>
  <si>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</si>
  <si>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</si>
  <si>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</si>
  <si>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</si>
  <si>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</si>
  <si>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</si>
  <si>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</si>
  <si>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</si>
  <si>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</si>
  <si>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</si>
  <si>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</si>
  <si>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</si>
  <si>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</si>
  <si>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</si>
  <si>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</si>
  <si>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</si>
  <si>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</si>
  <si>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</si>
  <si>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</si>
  <si>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</si>
  <si>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</si>
  <si>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</si>
  <si>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</si>
  <si>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</si>
  <si>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</si>
  <si>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</si>
  <si>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</si>
  <si>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</si>
  <si>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</si>
  <si>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</si>
  <si>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</si>
  <si>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</si>
  <si>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</si>
  <si>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</si>
  <si>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</si>
  <si>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</si>
  <si>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</si>
  <si>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</si>
  <si>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</si>
  <si>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</si>
  <si>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</si>
  <si>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</si>
  <si>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</si>
  <si>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</si>
  <si>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</si>
  <si>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</si>
  <si>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</si>
  <si>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</si>
  <si>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</si>
  <si>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</si>
  <si>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</si>
  <si>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</si>
  <si>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</si>
  <si>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</si>
  <si>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</si>
  <si>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</si>
  <si>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</si>
  <si>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</si>
  <si>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</si>
  <si>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</si>
  <si>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</si>
  <si>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</si>
  <si>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</si>
  <si>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</si>
  <si>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</si>
  <si>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</si>
  <si>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</si>
  <si>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</si>
  <si>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</si>
  <si>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</si>
  <si>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</si>
  <si>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</si>
  <si>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</si>
  <si>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</si>
  <si>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</si>
  <si>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</si>
  <si>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</si>
  <si>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</si>
  <si>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</si>
  <si>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</si>
  <si>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</si>
  <si>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</si>
  <si>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</si>
  <si>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</si>
  <si>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</si>
  <si>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</si>
  <si>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</si>
  <si>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</si>
  <si>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</si>
  <si>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</si>
  <si>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</si>
  <si>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</si>
  <si>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</si>
  <si>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</si>
  <si>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</si>
  <si>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</si>
  <si>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</si>
  <si>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</si>
  <si>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</si>
  <si>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</si>
  <si>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</si>
  <si>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</si>
  <si>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</si>
  <si>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</si>
  <si>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</si>
  <si>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</si>
  <si>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</si>
  <si>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</si>
  <si>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</si>
  <si>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</si>
  <si>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</si>
  <si>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</si>
  <si>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</si>
  <si>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</si>
  <si>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</si>
  <si>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</si>
  <si>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</si>
  <si>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</si>
  <si>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</si>
  <si>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</si>
  <si>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</si>
  <si>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</si>
  <si>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</si>
  <si>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</si>
  <si>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</si>
  <si>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</si>
  <si>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</si>
  <si>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</si>
  <si>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</si>
  <si>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</si>
  <si>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</si>
  <si>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</si>
  <si>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</si>
  <si>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</si>
  <si>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</si>
  <si>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</si>
  <si>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</si>
  <si>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</si>
  <si>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</si>
  <si>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</si>
  <si>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</si>
  <si>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</si>
  <si>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</si>
  <si>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</si>
  <si>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</si>
  <si>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</si>
  <si>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</si>
  <si>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</si>
  <si>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</si>
  <si>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</si>
  <si>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</si>
  <si>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</si>
  <si>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</si>
  <si>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</si>
  <si>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</si>
  <si>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</si>
  <si>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</si>
  <si>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</si>
  <si>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</si>
  <si>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</si>
  <si>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</si>
  <si>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</si>
  <si>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</si>
  <si>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</si>
  <si>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</si>
  <si>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</si>
  <si>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</si>
  <si>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</si>
  <si>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</si>
  <si>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</si>
  <si>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</si>
  <si>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</si>
  <si>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</si>
  <si>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</si>
  <si>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</si>
  <si>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</si>
  <si>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</si>
  <si>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</si>
  <si>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</si>
  <si>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</si>
  <si>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</si>
  <si>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</si>
  <si>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</si>
  <si>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</si>
  <si>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</si>
  <si>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</si>
  <si>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</si>
  <si>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</si>
  <si>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</si>
  <si>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</si>
  <si>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</si>
  <si>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</si>
  <si>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</si>
  <si>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</si>
  <si>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</si>
  <si>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</si>
  <si>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</si>
  <si>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</si>
  <si>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</si>
  <si>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</si>
  <si>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</si>
  <si>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</si>
  <si>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</si>
  <si>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</si>
  <si>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</si>
  <si>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</si>
  <si>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</si>
  <si>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</si>
  <si>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</si>
  <si>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</si>
  <si>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</si>
  <si>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</si>
  <si>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</si>
  <si>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</si>
  <si>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</si>
  <si>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</si>
  <si>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</si>
  <si>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</si>
  <si>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</si>
  <si>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</si>
  <si>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</si>
  <si>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</si>
  <si>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</si>
  <si>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</si>
  <si>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</si>
  <si>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</si>
  <si>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</si>
  <si>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</si>
  <si>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</si>
  <si>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</si>
  <si>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</si>
  <si>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</si>
  <si>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</si>
  <si>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</si>
  <si>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</si>
  <si>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</si>
  <si>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</si>
  <si>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</si>
  <si>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</si>
  <si>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</si>
  <si>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</si>
  <si>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</si>
  <si>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</si>
  <si>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</si>
  <si>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</si>
  <si>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</si>
  <si>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</si>
  <si>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</si>
  <si>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</si>
  <si>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</si>
  <si>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</si>
  <si>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</si>
  <si>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</si>
  <si>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</si>
  <si>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</si>
  <si>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</si>
  <si>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</si>
  <si>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</si>
  <si>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</si>
  <si>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</si>
  <si>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</si>
  <si>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</si>
  <si>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</si>
  <si>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</si>
  <si>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</si>
  <si>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</si>
  <si>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</si>
  <si>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</si>
  <si>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</si>
  <si>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</si>
  <si>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</si>
  <si>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</si>
  <si>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</si>
  <si>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</si>
  <si>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</si>
  <si>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</si>
  <si>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</si>
  <si>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</si>
  <si>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</si>
  <si>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</si>
  <si>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</si>
  <si>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</si>
  <si>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</si>
  <si>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</si>
  <si>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</si>
  <si>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</si>
  <si>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</si>
  <si>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</si>
  <si>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</si>
  <si>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</si>
  <si>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</si>
  <si>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</si>
  <si>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</si>
  <si>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</si>
  <si>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</si>
  <si>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</si>
  <si>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</si>
  <si>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</si>
  <si>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</si>
  <si>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</si>
  <si>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</si>
  <si>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</si>
  <si>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</si>
  <si>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</si>
  <si>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</si>
  <si>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</si>
  <si>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</si>
  <si>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</si>
  <si>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</si>
  <si>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</si>
  <si>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</si>
  <si>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</si>
  <si>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</si>
  <si>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</si>
  <si>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</si>
  <si>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</si>
  <si>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</si>
  <si>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</si>
  <si>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</si>
  <si>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</si>
  <si>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</si>
  <si>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</si>
  <si>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</si>
  <si>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</si>
  <si>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</si>
  <si>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</si>
  <si>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</si>
  <si>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</si>
  <si>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</si>
  <si>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</si>
  <si>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</si>
  <si>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</si>
  <si>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</si>
  <si>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</si>
  <si>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</si>
  <si>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</si>
  <si>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</si>
  <si>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</si>
  <si>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</si>
  <si>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</si>
  <si>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</si>
  <si>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</si>
  <si>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</si>
  <si>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</si>
  <si>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</si>
  <si>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</si>
  <si>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</si>
  <si>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</si>
  <si>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</si>
  <si>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</si>
  <si>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</si>
  <si>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</si>
  <si>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</si>
  <si>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</si>
  <si>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</si>
  <si>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</si>
  <si>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</si>
  <si>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</si>
  <si>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</si>
  <si>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</si>
  <si>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</si>
  <si>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</si>
  <si>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</si>
  <si>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</si>
  <si>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</si>
  <si>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</si>
  <si>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</si>
  <si>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</si>
  <si>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</si>
  <si>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</si>
  <si>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</si>
  <si>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</si>
  <si>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</si>
  <si>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</si>
  <si>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</si>
  <si>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</si>
  <si>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</si>
  <si>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</si>
  <si>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</si>
  <si>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</si>
  <si>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</si>
  <si>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</si>
  <si>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</si>
  <si>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</si>
  <si>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</si>
  <si>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</si>
  <si>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</si>
  <si>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</si>
  <si>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</si>
  <si>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</si>
  <si>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</si>
  <si>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</si>
  <si>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</si>
  <si>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</si>
  <si>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</si>
  <si>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</si>
  <si>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</si>
  <si>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</si>
  <si>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</si>
  <si>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</si>
  <si>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</si>
  <si>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</si>
  <si>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</si>
  <si>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</si>
  <si>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</si>
  <si>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</si>
  <si>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</si>
  <si>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</si>
  <si>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</si>
  <si>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</si>
  <si>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</si>
  <si>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</si>
  <si>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</si>
  <si>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</si>
  <si>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</si>
  <si>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</si>
  <si>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</si>
  <si>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</si>
  <si>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</si>
  <si>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</si>
  <si>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</si>
  <si>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</si>
  <si>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</si>
  <si>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</si>
  <si>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</si>
  <si>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</si>
  <si>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</si>
  <si>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</si>
  <si>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</si>
  <si>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</si>
  <si>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</si>
  <si>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</si>
  <si>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</si>
  <si>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</si>
  <si>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</si>
  <si>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</si>
  <si>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</si>
  <si>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</si>
  <si>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</si>
  <si>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</si>
  <si>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</si>
  <si>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</si>
  <si>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</si>
  <si>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</si>
  <si>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</si>
  <si>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</si>
  <si>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</si>
  <si>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</si>
  <si>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</si>
  <si>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</si>
  <si>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</si>
  <si>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</si>
  <si>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</si>
  <si>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</si>
  <si>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</si>
  <si>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</si>
  <si>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</si>
  <si>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</si>
  <si>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</si>
  <si>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</si>
  <si>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</si>
  <si>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</si>
  <si>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</si>
  <si>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</si>
  <si>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</si>
  <si>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</si>
  <si>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</si>
  <si>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</si>
  <si>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</si>
  <si>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</si>
  <si>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</si>
  <si>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</si>
  <si>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</si>
  <si>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</si>
  <si>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</si>
  <si>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</si>
  <si>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</si>
  <si>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</si>
  <si>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</si>
  <si>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</si>
  <si>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</si>
  <si>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</si>
  <si>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</si>
  <si>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</si>
  <si>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</si>
  <si>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</si>
  <si>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</si>
  <si>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</si>
  <si>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</si>
  <si>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</si>
  <si>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</si>
  <si>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</si>
  <si>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</si>
  <si>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</si>
  <si>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</si>
  <si>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</si>
  <si>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</si>
  <si>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</si>
  <si>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</si>
  <si>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</si>
  <si>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</si>
  <si>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</si>
  <si>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</si>
  <si>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</si>
  <si>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</si>
  <si>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</si>
  <si>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</si>
  <si>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</si>
  <si>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</si>
  <si>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</si>
  <si>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</si>
  <si>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</si>
  <si>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</si>
  <si>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</si>
  <si>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</si>
  <si>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</si>
  <si>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</si>
  <si>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</si>
  <si>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</si>
  <si>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</si>
  <si>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</si>
  <si>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</si>
  <si>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</si>
  <si>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</si>
  <si>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</si>
  <si>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</si>
  <si>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</si>
  <si>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</si>
  <si>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</si>
  <si>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</si>
  <si>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</si>
  <si>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</si>
  <si>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</si>
  <si>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</si>
  <si>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</si>
  <si>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</si>
  <si>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</si>
  <si>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</si>
  <si>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</si>
  <si>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</si>
  <si>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</si>
  <si>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</si>
  <si>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</si>
  <si>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</si>
  <si>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</si>
  <si>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</si>
  <si>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</si>
  <si>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</si>
  <si>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</si>
  <si>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</si>
  <si>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</si>
  <si>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</si>
  <si>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</si>
  <si>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</si>
  <si>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</si>
  <si>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</si>
  <si>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</si>
  <si>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</si>
  <si>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</si>
  <si>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</si>
  <si>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</si>
  <si>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</si>
  <si>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</si>
  <si>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</si>
  <si>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</si>
  <si>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</si>
  <si>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</si>
  <si>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</si>
  <si>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</si>
  <si>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</si>
  <si>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</si>
  <si>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</si>
  <si>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</si>
  <si>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</si>
  <si>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</si>
  <si>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</si>
  <si>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</si>
  <si>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</si>
  <si>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</si>
  <si>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</si>
  <si>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</si>
  <si>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</si>
  <si>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</si>
  <si>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</si>
  <si>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</si>
  <si>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</si>
  <si>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</si>
  <si>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</si>
  <si>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</si>
  <si>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</si>
  <si>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</si>
  <si>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</si>
  <si>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</si>
  <si>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</si>
  <si>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</si>
  <si>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</si>
  <si>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</si>
  <si>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</si>
  <si>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</si>
  <si>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</si>
  <si>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</si>
  <si>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</si>
  <si>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</si>
  <si>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</si>
  <si>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</si>
  <si>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</si>
  <si>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</si>
  <si>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</si>
  <si>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</si>
  <si>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</si>
  <si>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</si>
  <si>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</si>
  <si>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</si>
  <si>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</si>
  <si>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</si>
  <si>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</si>
  <si>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</si>
  <si>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</si>
  <si>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</si>
  <si>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</si>
  <si>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</si>
  <si>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</si>
  <si>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</si>
  <si>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</si>
  <si>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</si>
  <si>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</si>
  <si>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</si>
  <si>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</si>
  <si>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</si>
  <si>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</si>
  <si>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</si>
  <si>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</si>
  <si>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</si>
  <si>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</si>
  <si>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</si>
  <si>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</si>
  <si>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</si>
  <si>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</si>
  <si>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</si>
  <si>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</si>
  <si>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</si>
  <si>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</si>
  <si>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</si>
  <si>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</si>
  <si>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</si>
  <si>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</si>
  <si>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</si>
  <si>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</si>
  <si>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</si>
  <si>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</si>
  <si>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</si>
  <si>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</si>
  <si>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</si>
  <si>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</si>
  <si>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</si>
  <si>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</si>
  <si>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</si>
  <si>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</si>
  <si>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</si>
  <si>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</si>
  <si>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</si>
  <si>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</si>
  <si>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</si>
  <si>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</si>
  <si>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</si>
  <si>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</si>
  <si>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</si>
  <si>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</si>
  <si>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</si>
  <si>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</si>
  <si>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</si>
  <si>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</si>
  <si>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</si>
  <si>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</si>
  <si>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</si>
  <si>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</si>
  <si>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</si>
  <si>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</si>
  <si>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</si>
  <si>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</si>
  <si>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</si>
  <si>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</si>
  <si>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</si>
  <si>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</si>
  <si>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</si>
  <si>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</si>
  <si>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</si>
  <si>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</si>
  <si>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</si>
  <si>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</si>
  <si>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</si>
  <si>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</si>
  <si>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</si>
  <si>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</si>
  <si>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</si>
  <si>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</si>
  <si>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</si>
  <si>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</si>
  <si>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</si>
  <si>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</si>
  <si>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</si>
  <si>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</si>
  <si>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</si>
  <si>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</si>
  <si>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</si>
  <si>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</si>
  <si>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</si>
  <si>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</si>
  <si>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</si>
  <si>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</si>
  <si>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</si>
  <si>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</si>
  <si>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</si>
  <si>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</si>
  <si>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</si>
  <si>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</si>
  <si>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</si>
  <si>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</si>
  <si>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</si>
  <si>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</si>
  <si>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</si>
  <si>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</si>
  <si>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</si>
  <si>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</si>
  <si>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</si>
  <si>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</si>
  <si>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</si>
  <si>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</si>
  <si>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</si>
  <si>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</si>
  <si>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</si>
  <si>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</si>
  <si>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</si>
  <si>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</si>
  <si>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</si>
  <si>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</si>
  <si>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</si>
  <si>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</si>
  <si>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</si>
  <si>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</si>
  <si>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</si>
  <si>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</si>
  <si>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</si>
  <si>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</si>
  <si>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</si>
  <si>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</si>
  <si>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</si>
  <si>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</si>
  <si>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</si>
  <si>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</si>
  <si>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</si>
  <si>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</si>
  <si>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</si>
  <si>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</si>
  <si>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</si>
  <si>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</si>
  <si>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</si>
  <si>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</si>
  <si>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</si>
  <si>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</si>
  <si>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</si>
  <si>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</si>
  <si>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</si>
  <si>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</si>
  <si>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</si>
  <si>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</si>
  <si>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</si>
  <si>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</si>
  <si>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</si>
  <si>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</si>
  <si>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</si>
  <si>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</si>
  <si>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</si>
  <si>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</si>
  <si>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</si>
  <si>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</si>
  <si>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</si>
  <si>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</si>
  <si>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</si>
  <si>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</si>
  <si>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</si>
  <si>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</si>
  <si>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</si>
  <si>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</si>
  <si>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</si>
  <si>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</si>
  <si>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</si>
  <si>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</si>
  <si>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</si>
  <si>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</si>
  <si>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</si>
  <si>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</si>
  <si>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</si>
  <si>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</si>
  <si>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</si>
  <si>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</si>
  <si>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</si>
  <si>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</si>
  <si>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</si>
  <si>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</si>
  <si>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</si>
  <si>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</si>
  <si>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</si>
  <si>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</si>
  <si>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</si>
  <si>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</si>
  <si>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</si>
  <si>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</si>
  <si>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</si>
  <si>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</si>
  <si>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</si>
  <si>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</si>
  <si>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</si>
  <si>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</si>
  <si>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</si>
  <si>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</si>
  <si>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</si>
  <si>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</si>
  <si>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</si>
  <si>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</si>
  <si>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</si>
  <si>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</si>
  <si>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</si>
  <si>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</si>
  <si>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</si>
  <si>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</si>
  <si>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</si>
  <si>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</si>
  <si>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</si>
  <si>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</si>
  <si>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</si>
  <si>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</si>
  <si>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</si>
  <si>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</si>
  <si>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</si>
  <si>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</si>
  <si>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</si>
  <si>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</si>
  <si>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</si>
  <si>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</si>
  <si>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</si>
  <si>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</si>
  <si>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</si>
  <si>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</si>
  <si>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</si>
  <si>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</si>
  <si>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</si>
  <si>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</si>
  <si>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</si>
  <si>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</si>
  <si>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</si>
  <si>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</si>
  <si>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</si>
  <si>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</si>
  <si>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</si>
  <si>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</si>
  <si>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</si>
  <si>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</si>
  <si>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</si>
  <si>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</si>
  <si>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</si>
  <si>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</si>
  <si>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</si>
  <si>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</si>
  <si>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</si>
  <si>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</si>
  <si>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</si>
  <si>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</si>
  <si>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</si>
  <si>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</si>
  <si>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</si>
  <si>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</si>
  <si>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</si>
  <si>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</si>
  <si>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</si>
  <si>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</si>
  <si>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</si>
  <si>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</si>
  <si>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</si>
  <si>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</si>
  <si>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</si>
  <si>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</si>
  <si>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</si>
  <si>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</si>
  <si>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</si>
  <si>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</si>
  <si>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</si>
  <si>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</si>
  <si>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</si>
  <si>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</si>
  <si>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</si>
  <si>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</si>
  <si>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</si>
  <si>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</si>
  <si>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</si>
  <si>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</si>
  <si>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</si>
  <si>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</si>
  <si>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</si>
  <si>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</si>
  <si>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</si>
  <si>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</si>
  <si>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</si>
  <si>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</si>
  <si>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</si>
  <si>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</si>
  <si>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</si>
  <si>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</si>
  <si>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</si>
  <si>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</si>
  <si>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</si>
  <si>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</si>
  <si>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</si>
  <si>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</si>
  <si>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</si>
  <si>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</si>
  <si>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</si>
  <si>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</si>
  <si>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</si>
  <si>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</si>
  <si>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</si>
  <si>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</si>
  <si>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</si>
  <si>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</si>
  <si>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</si>
  <si>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</si>
  <si>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</si>
  <si>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</si>
  <si>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</si>
  <si>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</si>
  <si>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</si>
  <si>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</si>
  <si>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</si>
  <si>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</si>
  <si>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</si>
  <si>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</si>
  <si>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</si>
  <si>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</si>
  <si>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</si>
  <si>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</si>
  <si>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</si>
  <si>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</si>
  <si>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</si>
  <si>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</si>
  <si>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</si>
  <si>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</si>
  <si>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</si>
  <si>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</si>
  <si>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</si>
  <si>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</si>
  <si>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</si>
  <si>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</si>
  <si>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</si>
  <si>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</si>
  <si>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</si>
  <si>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</si>
  <si>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</si>
  <si>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</si>
  <si>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</si>
  <si>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</si>
  <si>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</si>
  <si>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</si>
  <si>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</si>
  <si>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</si>
  <si>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</si>
  <si>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</si>
  <si>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</si>
  <si>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</si>
  <si>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</si>
  <si>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</si>
  <si>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</si>
  <si>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</si>
  <si>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</si>
  <si>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</si>
  <si>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</si>
  <si>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</si>
  <si>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</si>
  <si>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</si>
  <si>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</si>
  <si>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</si>
  <si>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</si>
  <si>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</si>
  <si>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</si>
  <si>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</si>
  <si>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</si>
  <si>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</si>
  <si>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</si>
  <si>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</si>
  <si>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</si>
  <si>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</si>
  <si>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</si>
  <si>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</si>
  <si>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</si>
  <si>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</si>
  <si>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</si>
  <si>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</si>
  <si>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</si>
  <si>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</si>
  <si>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</si>
  <si>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</si>
  <si>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</si>
  <si>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</si>
  <si>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</si>
  <si>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</si>
  <si>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</si>
  <si>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</si>
  <si>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</si>
  <si>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</si>
  <si>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</si>
  <si>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</si>
  <si>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</si>
  <si>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</si>
  <si>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</si>
  <si>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</si>
  <si>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</si>
  <si>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</si>
  <si>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</si>
  <si>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</si>
  <si>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</si>
  <si>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</si>
  <si>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</si>
  <si>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</si>
  <si>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</si>
  <si>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</si>
  <si>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</si>
  <si>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</si>
  <si>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</si>
  <si>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</si>
  <si>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</si>
  <si>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</si>
  <si>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</si>
  <si>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</si>
  <si>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</si>
  <si>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</si>
  <si>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</si>
  <si>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</si>
  <si>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</si>
  <si>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</si>
  <si>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</si>
  <si>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</si>
  <si>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</si>
  <si>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</si>
  <si>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</si>
  <si>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</si>
  <si>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</si>
  <si>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</si>
  <si>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</si>
  <si>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</si>
  <si>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</si>
  <si>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</si>
  <si>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</si>
  <si>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</si>
  <si>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</si>
  <si>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</si>
  <si>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</si>
  <si>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</si>
  <si>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</si>
  <si>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</si>
  <si>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</si>
  <si>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</si>
  <si>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</si>
  <si>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</si>
  <si>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</si>
  <si>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</si>
  <si>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</si>
  <si>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</si>
  <si>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</si>
  <si>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</si>
  <si>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</si>
  <si>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</si>
  <si>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</si>
  <si>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</si>
  <si>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</si>
  <si>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</si>
  <si>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</si>
  <si>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</si>
  <si>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</si>
  <si>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</si>
  <si>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</si>
  <si>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</si>
  <si>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</si>
  <si>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</si>
  <si>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</si>
  <si>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</si>
  <si>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</si>
  <si>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</si>
  <si>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</si>
  <si>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</si>
  <si>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</si>
  <si>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</si>
  <si>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</si>
  <si>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</si>
  <si>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</si>
  <si>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</si>
  <si>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</si>
  <si>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</si>
  <si>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</si>
  <si>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</si>
  <si>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</si>
  <si>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</si>
  <si>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</si>
  <si>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</si>
  <si>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</si>
  <si>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</si>
  <si>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</si>
  <si>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</si>
  <si>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</si>
  <si>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</si>
  <si>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</si>
  <si>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</si>
  <si>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</si>
  <si>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</si>
  <si>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</si>
  <si>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</si>
  <si>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</si>
  <si>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</si>
  <si>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</si>
  <si>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</si>
  <si>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</si>
  <si>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</si>
  <si>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</si>
  <si>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</si>
  <si>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</si>
  <si>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</si>
  <si>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</si>
  <si>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</si>
  <si>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</si>
  <si>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</si>
  <si>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</si>
  <si>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</si>
  <si>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</si>
  <si>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</si>
  <si>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</si>
  <si>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</si>
  <si>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</si>
  <si>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</si>
  <si>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</si>
  <si>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</si>
  <si>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</si>
  <si>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</si>
  <si>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</si>
  <si>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</si>
  <si>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</si>
  <si>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</si>
  <si>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</si>
  <si>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</si>
  <si>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</si>
  <si>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</si>
  <si>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</si>
  <si>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</si>
  <si>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</si>
  <si>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</si>
  <si>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</si>
  <si>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</si>
  <si>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</si>
  <si>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</si>
  <si>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</si>
  <si>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</si>
  <si>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</si>
  <si>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</si>
  <si>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</si>
  <si>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</si>
  <si>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</si>
  <si>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</si>
  <si>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</si>
  <si>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</si>
  <si>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</si>
  <si>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</si>
  <si>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</si>
  <si>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</si>
  <si>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</si>
  <si>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</si>
  <si>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</si>
  <si>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</si>
  <si>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</si>
  <si>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</si>
  <si>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</si>
  <si>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</si>
  <si>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</si>
  <si>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</si>
  <si>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</si>
  <si>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</si>
  <si>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</si>
  <si>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</si>
  <si>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</si>
  <si>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</si>
  <si>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</si>
  <si>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</si>
  <si>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</si>
  <si>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</si>
  <si>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</si>
  <si>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</si>
  <si>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</si>
  <si>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</si>
  <si>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</si>
  <si>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</si>
  <si>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</si>
  <si>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</si>
  <si>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</si>
  <si>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</si>
  <si>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</si>
  <si>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</si>
  <si>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</si>
  <si>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</si>
  <si>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</si>
  <si>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</si>
  <si>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</si>
  <si>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</si>
  <si>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</si>
  <si>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</si>
  <si>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</si>
  <si>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</si>
  <si>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</si>
  <si>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</si>
  <si>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</si>
  <si>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</si>
  <si>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</si>
  <si>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</si>
  <si>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</si>
  <si>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</si>
  <si>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</si>
  <si>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</si>
  <si>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</si>
  <si>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</si>
  <si>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</si>
  <si>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</si>
  <si>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</si>
  <si>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</si>
  <si>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</si>
  <si>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</si>
  <si>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</si>
  <si>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</si>
  <si>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</si>
  <si>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</si>
  <si>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</si>
  <si>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</si>
  <si>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</si>
  <si>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</si>
  <si>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</si>
  <si>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</si>
  <si>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</si>
  <si>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</si>
  <si>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</si>
  <si>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</si>
  <si>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</si>
  <si>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</si>
  <si>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</si>
  <si>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</si>
  <si>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</si>
  <si>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</si>
  <si>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</si>
  <si>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PCM-20251026-00000827</t>
  </si>
  <si>
    <t xml:space="preserve">ETA 70 Mins </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</si>
  <si>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</si>
  <si>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</si>
  <si>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</si>
  <si>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</si>
  <si>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</si>
  <si>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</si>
  <si>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</si>
  <si>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</si>
  <si>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</si>
  <si>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</si>
  <si>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</si>
  <si>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</si>
  <si>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</si>
  <si>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</si>
  <si>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</si>
  <si>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</si>
  <si>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</si>
  <si>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</si>
  <si>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</si>
  <si>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</si>
  <si>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</si>
  <si>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</si>
  <si>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</si>
  <si>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</si>
  <si>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</si>
  <si>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</si>
  <si>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</si>
  <si>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</si>
  <si>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</si>
  <si>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</si>
  <si>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</si>
  <si>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</si>
  <si>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</si>
  <si>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</si>
  <si>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</si>
  <si>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</si>
  <si>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</si>
  <si>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</si>
  <si>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</si>
  <si>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</si>
  <si>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</si>
  <si>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</si>
  <si>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</si>
  <si>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</si>
  <si>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</si>
  <si>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</si>
  <si>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</si>
  <si>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</si>
  <si>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</si>
  <si>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</si>
  <si>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</si>
  <si>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</si>
  <si>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</si>
  <si>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</si>
  <si>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</si>
  <si>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</si>
  <si>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</si>
  <si>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</si>
  <si>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</si>
  <si>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</si>
  <si>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</si>
  <si>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</si>
  <si>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</si>
  <si>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</si>
  <si>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</si>
  <si>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</si>
  <si>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</si>
  <si>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</si>
  <si>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</si>
  <si>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</si>
  <si>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</si>
  <si>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</si>
  <si>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</si>
  <si>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</si>
  <si>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</si>
  <si>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</si>
  <si>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</si>
  <si>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</si>
  <si>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</si>
  <si>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</si>
  <si>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</si>
  <si>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</si>
  <si>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</si>
  <si>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</si>
  <si>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PCM-20251026-00000742</t>
  </si>
  <si>
    <t xml:space="preserve">ETA 30 min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</si>
  <si>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</si>
  <si>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</si>
  <si>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</si>
  <si>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</si>
  <si>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PCM-20251026-00000687</t>
  </si>
  <si>
    <t>30 m</t>
  </si>
  <si>
    <t>PCM-20251026-00000925</t>
  </si>
  <si>
    <t>jed0076</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</si>
  <si>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</si>
  <si>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</si>
  <si>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</si>
  <si>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</si>
  <si>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</si>
  <si>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</si>
  <si>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PCM-20251026-00000909</t>
  </si>
  <si>
    <t>EM Team on the way ETA : 40 Mins</t>
  </si>
  <si>
    <t>PCM-20251026-00000210</t>
  </si>
  <si>
    <t>5g cell down due to rectifier module faulty, rectifier module under repair arrangement</t>
  </si>
  <si>
    <t>TT-20251026-00285</t>
  </si>
  <si>
    <t>EM team on the way ETA 45 mins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</si>
</sst>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7">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0" tint="-0.89999084444715716"/>
      <name val="Calibri"/>
      <family val="2"/>
    </font>
    <font>
      <b/>
      <sz val="11"/>
      <color theme="1"/>
      <name val="Verdana"/>
      <family val="2"/>
      <scheme val="minor"/>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2">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2" borderId="1" xfId="0" applyFont="1" applyFill="1" applyBorder="1" applyAlignment="1">
      <alignment horizontal="center" vertical="center" wrapText="1"/>
    </xf>
    <xf numFmtId="0" fontId="35" fillId="0" borderId="0" xfId="0" applyFont="1"/>
    <xf numFmtId="0" fontId="36"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8" totalsRowShown="0" headerRowDxfId="174" dataDxfId="173" headerRowBorderDxfId="171" tableBorderDxfId="172" totalsRowBorderDxfId="170">
  <autoFilter ref="A1:L58"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22" totalsRowShown="0" headerRowDxfId="157" dataDxfId="156" headerRowBorderDxfId="154" tableBorderDxfId="155" totalsRowBorderDxfId="153">
  <autoFilter ref="A1:CJ222"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3" totalsRowShown="0" headerRowDxfId="64" dataDxfId="63" headerRowBorderDxfId="61" tableBorderDxfId="62">
  <autoFilter ref="A1:L1113"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17" totalsRowShown="0" headerRowDxfId="48" dataDxfId="47" headerRowBorderDxfId="45" tableBorderDxfId="46" totalsRowBorderDxfId="44">
  <autoFilter ref="A1:L217"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62" totalsRowShown="0" headerRowDxfId="31" dataDxfId="30" headerRowBorderDxfId="28" tableBorderDxfId="29">
  <autoFilter ref="A1:L462"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31" totalsRowShown="0" headerRowDxfId="15" dataDxfId="14" headerRowBorderDxfId="12" tableBorderDxfId="13">
  <autoFilter ref="A1:L131"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8"/>
  <sheetViews>
    <sheetView workbookViewId="0">
      <selection activeCell="C15" sqref="C15"/>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293.51862546296616</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9770</v>
      </c>
      <c r="E3" s="135" t="s">
        <v>38998</v>
      </c>
      <c r="F3" s="136">
        <v>45943.443414351852</v>
      </c>
      <c r="G3" s="137">
        <f ca="1">IFERROR(NOW()-F3,"")</f>
        <v>13.023637037040316</v>
      </c>
      <c r="H3" s="136">
        <v>45943.437442129631</v>
      </c>
      <c r="I3" s="134" t="str">
        <f>IFERROR(VLOOKUP(D3,DB!A:F,6,0),"")</f>
        <v>Generator-SG</v>
      </c>
      <c r="J3" s="134" t="str">
        <f>IFERROR(VLOOKUP(D3,DB!A:G,7,0),"")</f>
        <v>Vandalized</v>
      </c>
      <c r="K3" s="138" t="s">
        <v>39001</v>
      </c>
      <c r="L3" s="139" t="str">
        <f>IFERROR(VLOOKUP(D3,DB!A:I,9,0),"")</f>
        <v>Latis</v>
      </c>
    </row>
    <row r="4" spans="1:15" ht="15" customHeight="1">
      <c r="A4" s="133" t="s">
        <v>39002</v>
      </c>
      <c r="B4" s="134" t="str">
        <f>IFERROR(VLOOKUP(D4,DB!A:K,11,0),"")</f>
        <v>R1</v>
      </c>
      <c r="C4" s="134">
        <v>1</v>
      </c>
      <c r="D4" s="134" t="s">
        <v>21502</v>
      </c>
      <c r="E4" s="135" t="s">
        <v>38998</v>
      </c>
      <c r="F4" s="136">
        <v>45956.426377314812</v>
      </c>
      <c r="G4" s="137">
        <f ca="1">IFERROR(NOW()-F4,"")</f>
        <v>4.0674074080015998E-2</v>
      </c>
      <c r="H4" s="136">
        <v>45956.42082175926</v>
      </c>
      <c r="I4" s="134" t="str">
        <f>IFERROR(VLOOKUP(D4,DB!A:F,6,0),"")</f>
        <v>Generator-SG</v>
      </c>
      <c r="J4" s="134" t="str">
        <f>IFERROR(VLOOKUP(D4,DB!A:G,7,0),"")</f>
        <v>Vandalized</v>
      </c>
      <c r="K4" s="138" t="s">
        <v>39003</v>
      </c>
      <c r="L4" s="139" t="str">
        <f>IFERROR(VLOOKUP(D4,DB!A:I,9,0),"")</f>
        <v>Latis</v>
      </c>
    </row>
    <row r="5" spans="1:15" ht="15" customHeight="1">
      <c r="A5" s="133"/>
      <c r="B5" s="134" t="str">
        <f>IFERROR(VLOOKUP(D5,DB!A:K,11,0),"")</f>
        <v/>
      </c>
      <c r="C5" s="134"/>
      <c r="D5" s="134"/>
      <c r="E5" s="135"/>
      <c r="F5" s="136"/>
      <c r="G5" s="137">
        <f ca="1">IFERROR(NOW()-F5,"")</f>
        <v>45956.467051388892</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45956.467051388892</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45956.467051388892</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45956.467051388892</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45956.467051388892</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45956.467051388892</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45956.467051388892</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45956.467051388892</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45956.467051388892</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45956.467051388892</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45956.467051388892</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45956.467051388892</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45956.467051388892</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45956.467051388892</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45956.467051388892</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45956.467051388892</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45956.467051388892</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45956.467051388892</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45956.467051388892</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45956.467051388892</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45956.467051388892</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45956.467051388892</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45956.467051388892</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45956.467051388892</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45956.467051388892</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45956.467051388892</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45956.467051388892</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45956.467051388892</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45956.467051388892</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45956.467051388892</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45956.467051388892</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45956.467051388892</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45956.467051388892</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45956.467051388892</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45956.467051388892</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45956.467051388892</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45956.467051388892</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45956.467051388892</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45956.467051388892</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45956.467051388892</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45956.467051388892</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45956.467051388892</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45956.467051388892</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45956.467051388892</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45956.467051388892</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45956.467051388892</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45956.467051388892</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45956.467051388892</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45956.467051388892</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45956.467051388892</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45956.467051388892</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45956.467051388892</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45956.467051388892</v>
      </c>
      <c r="H57" s="136"/>
      <c r="I57" s="134" t="str">
        <f>IFERROR(VLOOKUP(D57,DB!A:F,6,0),"")</f>
        <v/>
      </c>
      <c r="J57" s="134" t="str">
        <f>IFERROR(VLOOKUP(D57,DB!A:G,7,0),"")</f>
        <v/>
      </c>
      <c r="K57" s="138"/>
      <c r="L57" s="139" t="str">
        <f>IFERROR(VLOOKUP(D57,DB!A:I,9,0),"")</f>
        <v/>
      </c>
    </row>
    <row r="58" spans="1:12" ht="15" customHeight="1">
      <c r="A58" s="145"/>
      <c r="B58" s="146" t="str">
        <f>IFERROR(VLOOKUP(D58,DB!A:K,11,0),"")</f>
        <v/>
      </c>
      <c r="C58" s="146"/>
      <c r="D58" s="146"/>
      <c r="E58" s="147"/>
      <c r="F58" s="148"/>
      <c r="G58" s="149">
        <f ca="1">IFERROR(NOW()-F58,"")</f>
        <v>45956.467051388892</v>
      </c>
      <c r="H58" s="148"/>
      <c r="I58" s="146" t="str">
        <f>IFERROR(VLOOKUP(D58,DB!A:F,6,0),"")</f>
        <v/>
      </c>
      <c r="J58" s="146" t="str">
        <f>IFERROR(VLOOKUP(D58,DB!A:G,7,0),"")</f>
        <v/>
      </c>
      <c r="K58" s="150"/>
      <c r="L58" s="151" t="str">
        <f>IFERROR(VLOOKUP(D58,DB!A:I,9,0),"")</f>
        <v/>
      </c>
    </row>
  </sheetData>
  <customSheetViews>
    <customSheetView guid="{F6042A99-DD27-4453-835D-0834D95730CC}" filter="1" showAutoFilter="1">
      <pageMargins left="0" right="0" top="0" bottom="0" header="0" footer="0"/>
      <autoFilter ref="B1:M1" xr:uid="{8E9F8B88-E018-4F65-8F21-999015608FA0}"/>
    </customSheetView>
  </customSheetViews>
  <dataValidations count="2">
    <dataValidation allowBlank="1" showInputMessage="1" showErrorMessage="1" sqref="E1" xr:uid="{5DBA255D-CDD9-49FB-AD3C-AF70AB4EE696}"/>
    <dataValidation type="list" allowBlank="1" showInputMessage="1" showErrorMessage="1" sqref="E2:E58"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22"/>
  <sheetViews>
    <sheetView workbookViewId="0">
      <selection activeCell="K5" sqref="K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15.59765625" style="7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39004</v>
      </c>
      <c r="N1" s="90" t="s">
        <v>39005</v>
      </c>
      <c r="O1" s="90" t="s">
        <v>39006</v>
      </c>
      <c r="P1" s="90" t="s">
        <v>39007</v>
      </c>
      <c r="Q1" s="90" t="s">
        <v>39008</v>
      </c>
      <c r="R1" s="90" t="s">
        <v>39009</v>
      </c>
      <c r="S1" s="90" t="s">
        <v>39010</v>
      </c>
      <c r="T1" s="90" t="s">
        <v>39011</v>
      </c>
      <c r="U1" s="90" t="s">
        <v>39012</v>
      </c>
      <c r="V1" s="90" t="s">
        <v>39013</v>
      </c>
      <c r="W1" s="90" t="s">
        <v>39014</v>
      </c>
      <c r="X1" s="90" t="s">
        <v>39015</v>
      </c>
      <c r="Y1" s="90" t="s">
        <v>39016</v>
      </c>
      <c r="Z1" s="90" t="s">
        <v>39017</v>
      </c>
      <c r="AA1" s="90" t="s">
        <v>39018</v>
      </c>
      <c r="AB1" s="90" t="s">
        <v>39019</v>
      </c>
      <c r="AC1" s="90" t="s">
        <v>39020</v>
      </c>
      <c r="AD1" s="90" t="s">
        <v>39021</v>
      </c>
      <c r="AE1" s="90" t="s">
        <v>39022</v>
      </c>
      <c r="AF1" s="90" t="s">
        <v>39023</v>
      </c>
      <c r="AG1" s="90" t="s">
        <v>39024</v>
      </c>
      <c r="AH1" s="90" t="s">
        <v>39025</v>
      </c>
      <c r="AI1" s="90" t="s">
        <v>39026</v>
      </c>
      <c r="AJ1" s="90" t="s">
        <v>39027</v>
      </c>
      <c r="AK1" s="90" t="s">
        <v>39028</v>
      </c>
      <c r="AL1" s="90" t="s">
        <v>39029</v>
      </c>
      <c r="AM1" s="90" t="s">
        <v>39030</v>
      </c>
      <c r="AN1" s="90" t="s">
        <v>39031</v>
      </c>
      <c r="AO1" s="90" t="s">
        <v>39032</v>
      </c>
      <c r="AP1" s="90" t="s">
        <v>39033</v>
      </c>
      <c r="AQ1" s="90" t="s">
        <v>39034</v>
      </c>
      <c r="AR1" s="90" t="s">
        <v>39035</v>
      </c>
      <c r="AS1" s="90" t="s">
        <v>39036</v>
      </c>
      <c r="AT1" s="90" t="s">
        <v>39037</v>
      </c>
      <c r="AU1" s="90" t="s">
        <v>39038</v>
      </c>
      <c r="AV1" s="90" t="s">
        <v>39039</v>
      </c>
      <c r="AW1" s="90" t="s">
        <v>39040</v>
      </c>
      <c r="AX1" s="90" t="s">
        <v>39041</v>
      </c>
      <c r="AY1" s="90" t="s">
        <v>39042</v>
      </c>
      <c r="AZ1" s="90" t="s">
        <v>39043</v>
      </c>
      <c r="BA1" s="90" t="s">
        <v>39044</v>
      </c>
      <c r="BB1" s="90" t="s">
        <v>39045</v>
      </c>
      <c r="BC1" s="90" t="s">
        <v>39046</v>
      </c>
      <c r="BD1" s="90" t="s">
        <v>39047</v>
      </c>
      <c r="BE1" s="90" t="s">
        <v>39048</v>
      </c>
      <c r="BF1" s="90" t="s">
        <v>39049</v>
      </c>
      <c r="BG1" s="90" t="s">
        <v>39050</v>
      </c>
      <c r="BH1" s="90" t="s">
        <v>39051</v>
      </c>
      <c r="BI1" s="90" t="s">
        <v>39052</v>
      </c>
      <c r="BJ1" s="90" t="s">
        <v>39053</v>
      </c>
      <c r="BK1" s="90" t="s">
        <v>39054</v>
      </c>
      <c r="BL1" s="90" t="s">
        <v>39055</v>
      </c>
      <c r="BM1" s="90" t="s">
        <v>39056</v>
      </c>
      <c r="BN1" s="90" t="s">
        <v>39057</v>
      </c>
      <c r="BO1" s="90" t="s">
        <v>39058</v>
      </c>
      <c r="BP1" s="90" t="s">
        <v>39059</v>
      </c>
      <c r="BQ1" s="90" t="s">
        <v>39060</v>
      </c>
      <c r="BR1" s="90" t="s">
        <v>39061</v>
      </c>
      <c r="BS1" s="90" t="s">
        <v>39062</v>
      </c>
      <c r="BT1" s="90" t="s">
        <v>39063</v>
      </c>
      <c r="BU1" s="90" t="s">
        <v>39064</v>
      </c>
      <c r="BV1" s="90" t="s">
        <v>39065</v>
      </c>
      <c r="BW1" s="90" t="s">
        <v>39066</v>
      </c>
      <c r="BX1" s="90" t="s">
        <v>39067</v>
      </c>
      <c r="BY1" s="90" t="s">
        <v>39068</v>
      </c>
      <c r="BZ1" s="90" t="s">
        <v>39069</v>
      </c>
      <c r="CA1" s="90" t="s">
        <v>39070</v>
      </c>
      <c r="CB1" s="90" t="s">
        <v>39071</v>
      </c>
      <c r="CC1" s="90" t="s">
        <v>39072</v>
      </c>
      <c r="CD1" s="90" t="s">
        <v>39073</v>
      </c>
      <c r="CE1" s="90" t="s">
        <v>39074</v>
      </c>
      <c r="CF1" s="90" t="s">
        <v>39075</v>
      </c>
      <c r="CG1" s="90" t="s">
        <v>39076</v>
      </c>
      <c r="CH1" s="90" t="s">
        <v>39077</v>
      </c>
      <c r="CI1" s="90" t="s">
        <v>39078</v>
      </c>
      <c r="CJ1" s="90" t="s">
        <v>39079</v>
      </c>
    </row>
    <row r="2" spans="1:88" s="70" customFormat="1" ht="31.5" customHeight="1">
      <c r="A2" s="63" t="s">
        <v>39080</v>
      </c>
      <c r="B2" s="63" t="s">
        <v>27</v>
      </c>
      <c r="C2" s="63">
        <v>1</v>
      </c>
      <c r="D2" s="63" t="s">
        <v>19312</v>
      </c>
      <c r="E2" s="87" t="s">
        <v>39081</v>
      </c>
      <c r="F2" s="76">
        <v>45322.056979166664</v>
      </c>
      <c r="G2" s="77" t="s">
        <v>39082</v>
      </c>
      <c r="H2" s="89">
        <v>45322.050729166665</v>
      </c>
      <c r="I2" s="63" t="s">
        <v>88</v>
      </c>
      <c r="J2" s="63" t="s">
        <v>65</v>
      </c>
      <c r="K2" s="88" t="s">
        <v>39083</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39084</v>
      </c>
      <c r="B3" s="63" t="str">
        <f>IFERROR(VLOOKUP(D3,DB!A:K,11,0),"")</f>
        <v>R2</v>
      </c>
      <c r="C3" s="63">
        <v>1</v>
      </c>
      <c r="D3" s="63" t="s">
        <v>29202</v>
      </c>
      <c r="E3" s="87" t="s">
        <v>38998</v>
      </c>
      <c r="F3" s="76">
        <v>45824.999837962961</v>
      </c>
      <c r="G3" s="77">
        <f ca="1">IFERROR(NOW()-F3,"-")</f>
        <v>131.46721342593082</v>
      </c>
      <c r="H3" s="76">
        <v>45824.993587962963</v>
      </c>
      <c r="I3" s="63" t="str">
        <f>IFERROR(VLOOKUP(D3,DB!A:F,6,0),"")</f>
        <v>Generator-SG</v>
      </c>
      <c r="J3" s="63" t="str">
        <f>IFERROR(VLOOKUP(D3,DB!A:G,7,0),"")</f>
        <v>Good</v>
      </c>
      <c r="K3" s="88" t="s">
        <v>39085</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39086</v>
      </c>
      <c r="B4" s="18" t="str">
        <f>IFERROR(VLOOKUP(D4,DB!A:K,11,0),"")</f>
        <v>R2</v>
      </c>
      <c r="C4" s="18">
        <v>2</v>
      </c>
      <c r="D4" s="18" t="s">
        <v>17718</v>
      </c>
      <c r="E4" s="87" t="s">
        <v>38998</v>
      </c>
      <c r="F4" s="89">
        <v>45944.495775462965</v>
      </c>
      <c r="G4" s="116">
        <f ca="1">IFERROR(NOW()-F4,"-")</f>
        <v>11.97127592592733</v>
      </c>
      <c r="H4" s="115">
        <v>45937.721967592595</v>
      </c>
      <c r="I4" s="18" t="str">
        <f>IFERROR(VLOOKUP(D4,DB!A:F,6,0),"")</f>
        <v>SCECO</v>
      </c>
      <c r="J4" s="18" t="str">
        <f>IFERROR(VLOOKUP(D4,DB!A:G,7,0),"")</f>
        <v>Vandalized</v>
      </c>
      <c r="K4" s="19" t="s">
        <v>39087</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t="s">
        <v>39088</v>
      </c>
      <c r="B5" s="18" t="str">
        <f>IFERROR(VLOOKUP(D5,DB!A:K,11,0),"")</f>
        <v>R2</v>
      </c>
      <c r="C5" s="18">
        <v>1</v>
      </c>
      <c r="D5" s="18" t="s">
        <v>28657</v>
      </c>
      <c r="E5" s="114" t="s">
        <v>38998</v>
      </c>
      <c r="F5" s="115">
        <v>45956.398379629631</v>
      </c>
      <c r="G5" s="116">
        <f ca="1">IFERROR(NOW()-F5,"-")</f>
        <v>6.8671759261633269E-2</v>
      </c>
      <c r="H5" s="115">
        <v>45956.393553240741</v>
      </c>
      <c r="I5" s="18" t="str">
        <f>IFERROR(VLOOKUP(D5,DB!A:F,6,0),"")</f>
        <v>Power Cube</v>
      </c>
      <c r="J5" s="18" t="str">
        <f>IFERROR(VLOOKUP(D5,DB!A:G,7,0),"")</f>
        <v>In progress+No BB Design</v>
      </c>
      <c r="K5" s="19" t="s">
        <v>39089</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45956.467051388892</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45956.467051388892</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45956.467051388892</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9"/>
      <c r="E9" s="114"/>
      <c r="F9" s="115"/>
      <c r="G9" s="116">
        <f ca="1">IFERROR(NOW()-F9,"-")</f>
        <v>45956.467051388892</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45956.467051388892</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45956.467051388892</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45956.467051388892</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45956.467051388892</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45956.467051388892</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45956.467051388892</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45956.467051388892</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45956.467051388892</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45956.467051388892</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45956.467051388892</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45956.467051388892</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45956.467051388892</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45956.467051388892</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45956.467051388892</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45956.467051388892</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45956.467051388892</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45956.467051388892</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45956.467051388892</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45956.467051388892</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45956.467051388892</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45956.467051388892</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45956.467051388892</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45956.467051388892</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45956.467051388892</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45956.467051388892</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45956.467051388892</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45956.467051388892</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45956.467051388892</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45956.467051388892</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45956.467051388892</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45956.467051388892</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45956.467051388892</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45956.467051388892</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45956.467051388892</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45956.467051388892</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45956.467051388892</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45956.467051388892</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45956.467051388892</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45956.467051388892</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45956.467051388892</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45956.467051388892</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45956.467051388892</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45956.467051388892</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45956.467051388892</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45956.467051388892</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45956.467051388892</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45956.467051388892</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45956.467051388892</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45956.467051388892</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45956.467051388892</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45956.467051388892</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45956.467051388892</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45956.467051388892</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45956.467051388892</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45956.467051388892</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45956.467051388892</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45956.467051388892</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45956.467051388892</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45956.467051388892</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45956.467051388892</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45956.467051388892</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45956.467051388892</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45956.467051388892</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45956.467051388892</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45956.467051388892</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45956.467051388892</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45956.467051388892</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45956.467051388892</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61"/>
      <c r="B78" s="162" t="str">
        <f>IFERROR(VLOOKUP(D78,DB!A:K,11,0),"")</f>
        <v/>
      </c>
      <c r="C78" s="162"/>
      <c r="D78" s="162"/>
      <c r="E78" s="163"/>
      <c r="F78" s="164"/>
      <c r="G78" s="165">
        <f ca="1">IFERROR(NOW()-F78,"-")</f>
        <v>45956.467051388892</v>
      </c>
      <c r="H78" s="164"/>
      <c r="I78" s="162" t="str">
        <f>IFERROR(VLOOKUP(D78,DB!A:F,6,0),"")</f>
        <v/>
      </c>
      <c r="J78" s="162" t="str">
        <f>IFERROR(VLOOKUP(D78,DB!A:G,7,0),"")</f>
        <v/>
      </c>
      <c r="K78" s="166"/>
      <c r="L78" s="162" t="str">
        <f>IFERROR(VLOOKUP(D78,DB!A:I,9,0),"")</f>
        <v/>
      </c>
      <c r="M78" s="162"/>
      <c r="N78" s="162"/>
      <c r="O78" s="162"/>
      <c r="P78" s="162"/>
      <c r="Q78" s="162"/>
      <c r="R78" s="162"/>
      <c r="S78" s="162"/>
      <c r="T78" s="162"/>
      <c r="U78" s="162"/>
      <c r="V78" s="162"/>
      <c r="W78" s="162"/>
      <c r="X78" s="162"/>
      <c r="Y78" s="162"/>
      <c r="Z78" s="162"/>
      <c r="AA78" s="162"/>
      <c r="AB78" s="162"/>
      <c r="AC78" s="162"/>
      <c r="AD78" s="162"/>
      <c r="AE78" s="162"/>
      <c r="AF78" s="162"/>
      <c r="AG78" s="162"/>
      <c r="AH78" s="162"/>
      <c r="AI78" s="162"/>
      <c r="AJ78" s="162"/>
      <c r="AK78" s="162"/>
      <c r="AL78" s="162"/>
      <c r="AM78" s="162"/>
      <c r="AN78" s="162"/>
      <c r="AO78" s="162"/>
      <c r="AP78" s="162"/>
      <c r="AQ78" s="162"/>
      <c r="AR78" s="162"/>
      <c r="AS78" s="162"/>
      <c r="AT78" s="162"/>
      <c r="AU78" s="162"/>
      <c r="AV78" s="162"/>
      <c r="AW78" s="162"/>
      <c r="AX78" s="162"/>
      <c r="AY78" s="162"/>
      <c r="AZ78" s="162"/>
      <c r="BA78" s="162"/>
      <c r="BB78" s="162"/>
      <c r="BC78" s="162"/>
      <c r="BD78" s="162"/>
      <c r="BE78" s="162"/>
      <c r="BF78" s="162"/>
      <c r="BG78" s="162"/>
      <c r="BH78" s="162"/>
      <c r="BI78" s="162"/>
      <c r="BJ78" s="162"/>
      <c r="BK78" s="162"/>
      <c r="BL78" s="162"/>
      <c r="BM78" s="162"/>
      <c r="BN78" s="162"/>
      <c r="BO78" s="162"/>
      <c r="BP78" s="162"/>
      <c r="BQ78" s="162"/>
      <c r="BR78" s="162"/>
      <c r="BS78" s="162"/>
      <c r="BT78" s="162"/>
      <c r="BU78" s="162"/>
      <c r="BV78" s="162"/>
      <c r="BW78" s="162"/>
      <c r="BX78" s="162"/>
      <c r="BY78" s="162"/>
      <c r="BZ78" s="162"/>
      <c r="CA78" s="162"/>
      <c r="CB78" s="162"/>
      <c r="CC78" s="162"/>
      <c r="CD78" s="162"/>
      <c r="CE78" s="162"/>
      <c r="CF78" s="162"/>
      <c r="CG78" s="162"/>
      <c r="CH78" s="162"/>
      <c r="CI78" s="162"/>
      <c r="CJ78" s="167"/>
    </row>
    <row r="79" spans="1:88" ht="31.5" customHeight="1">
      <c r="A79" s="113"/>
      <c r="B79" s="18" t="str">
        <f>IFERROR(VLOOKUP(D79,DB!A:K,11,0),"")</f>
        <v/>
      </c>
      <c r="C79" s="18"/>
      <c r="D79" s="18"/>
      <c r="E79" s="114"/>
      <c r="F79" s="115"/>
      <c r="G79" s="116">
        <f ca="1">IFERROR(NOW()-F79,"-")</f>
        <v>45956.467051388892</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45956.467051388892</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45956.467051388892</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45956.467051388892</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45956.467051388892</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45956.467051388892</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45956.467051388892</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45956.467051388892</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45956.467051388892</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45956.467051388892</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45956.467051388892</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45956.467051388892</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45956.467051388892</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45956.467051388892</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45956.467051388892</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45956.467051388892</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45956.467051388892</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45956.467051388892</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45956.467051388892</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45956.467051388892</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45956.467051388892</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45956.467051388892</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45956.467051388892</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45956.467051388892</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45956.467051388892</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45956.467051388892</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45956.467051388892</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45956.467051388892</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45956.467051388892</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45956.467051388892</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45956.467051388892</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45956.467051388892</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45956.467051388892</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45956.467051388892</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45956.467051388892</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45956.467051388892</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45956.467051388892</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45956.467051388892</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45956.467051388892</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45956.467051388892</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45956.467051388892</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45956.467051388892</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45956.467051388892</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45956.467051388892</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45956.467051388892</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45956.467051388892</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45956.467051388892</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45956.467051388892</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45956.467051388892</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45956.467051388892</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45956.467051388892</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45956.467051388892</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45956.467051388892</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45956.467051388892</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45956.467051388892</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45956.467051388892</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45956.467051388892</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45956.467051388892</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45956.467051388892</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45956.467051388892</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45956.467051388892</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45956.467051388892</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45956.467051388892</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45956.467051388892</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45956.467051388892</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45956.467051388892</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45956.467051388892</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45956.467051388892</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45956.467051388892</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45956.467051388892</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45956.467051388892</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45956.467051388892</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45956.467051388892</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45956.467051388892</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45956.467051388892</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45956.467051388892</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45956.467051388892</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45956.467051388892</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45956.467051388892</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45956.467051388892</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45956.467051388892</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45956.467051388892</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45956.467051388892</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45956.467051388892</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45956.467051388892</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45956.467051388892</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45956.467051388892</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45956.467051388892</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45956.467051388892</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45956.467051388892</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45956.467051388892</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45956.467051388892</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45956.467051388892</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45956.467051388892</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45956.467051388892</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45956.467051388892</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45956.467051388892</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45956.467051388892</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45956.467051388892</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45956.467051388892</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45956.467051388892</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45956.467051388892</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45956.467051388892</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45956.467051388892</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45956.467051388892</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45956.467051388892</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45956.467051388892</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45956.467051388892</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45956.467051388892</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45956.467051388892</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45956.467051388892</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45956.467051388892</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45956.467051388892</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45956.467051388892</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45956.467051388892</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45956.467051388892</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45956.467051388892</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45956.467051388892</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45956.467051388892</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45956.467051388892</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45956.467051388892</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45956.467051388892</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45956.467051388892</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45956.467051388892</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45956.467051388892</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45956.467051388892</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13"/>
      <c r="B205" s="18" t="str">
        <f>IFERROR(VLOOKUP(D205,DB!A:K,11,0),"")</f>
        <v/>
      </c>
      <c r="C205" s="18"/>
      <c r="D205" s="18"/>
      <c r="E205" s="114"/>
      <c r="F205" s="115"/>
      <c r="G205" s="116">
        <f ca="1">IFERROR(NOW()-F205,"-")</f>
        <v>45956.467051388892</v>
      </c>
      <c r="H205" s="115"/>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1"/>
    </row>
    <row r="206" spans="1:88" ht="31.5" customHeight="1">
      <c r="A206" s="113"/>
      <c r="B206" s="18" t="str">
        <f>IFERROR(VLOOKUP(D206,DB!A:K,11,0),"")</f>
        <v/>
      </c>
      <c r="C206" s="18"/>
      <c r="D206" s="18"/>
      <c r="E206" s="114"/>
      <c r="F206" s="115"/>
      <c r="G206" s="116">
        <f ca="1">IFERROR(NOW()-F206,"-")</f>
        <v>45956.467051388892</v>
      </c>
      <c r="H206" s="115"/>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1"/>
    </row>
    <row r="207" spans="1:88" ht="31.5" customHeight="1">
      <c r="A207" s="113"/>
      <c r="B207" s="18" t="str">
        <f>IFERROR(VLOOKUP(D207,DB!A:K,11,0),"")</f>
        <v/>
      </c>
      <c r="C207" s="18"/>
      <c r="D207" s="18"/>
      <c r="E207" s="114"/>
      <c r="F207" s="115"/>
      <c r="G207" s="116">
        <f ca="1">IFERROR(NOW()-F207,"-")</f>
        <v>45956.467051388892</v>
      </c>
      <c r="H207" s="115"/>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1"/>
    </row>
    <row r="208" spans="1:88" ht="31.5" customHeight="1">
      <c r="A208" s="113"/>
      <c r="B208" s="18" t="str">
        <f>IFERROR(VLOOKUP(D208,DB!A:K,11,0),"")</f>
        <v/>
      </c>
      <c r="C208" s="18"/>
      <c r="D208" s="18"/>
      <c r="E208" s="114"/>
      <c r="F208" s="115"/>
      <c r="G208" s="116">
        <f ca="1">IFERROR(NOW()-F208,"-")</f>
        <v>45956.467051388892</v>
      </c>
      <c r="H208" s="115"/>
      <c r="I208" s="18" t="str">
        <f>IFERROR(VLOOKUP(D208,DB!A:F,6,0),"")</f>
        <v/>
      </c>
      <c r="J208" s="18" t="str">
        <f>IFERROR(VLOOKUP(D208,DB!A:G,7,0),"")</f>
        <v/>
      </c>
      <c r="K208" s="19"/>
      <c r="L208" s="18"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1"/>
    </row>
    <row r="209" spans="1:88" ht="31.5" customHeight="1">
      <c r="A209" s="113"/>
      <c r="B209" s="18" t="str">
        <f>IFERROR(VLOOKUP(D209,DB!A:K,11,0),"")</f>
        <v/>
      </c>
      <c r="C209" s="18"/>
      <c r="D209" s="18"/>
      <c r="E209" s="114"/>
      <c r="F209" s="115"/>
      <c r="G209" s="116">
        <f ca="1">IFERROR(NOW()-F209,"-")</f>
        <v>45956.467051388892</v>
      </c>
      <c r="H209" s="115"/>
      <c r="I209" s="18" t="str">
        <f>IFERROR(VLOOKUP(D209,DB!A:F,6,0),"")</f>
        <v/>
      </c>
      <c r="J209" s="18" t="str">
        <f>IFERROR(VLOOKUP(D209,DB!A:G,7,0),"")</f>
        <v/>
      </c>
      <c r="K209" s="19"/>
      <c r="L209" s="18" t="str">
        <f>IFERROR(VLOOKUP(D209,DB!A:I,9,0),"")</f>
        <v/>
      </c>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11"/>
    </row>
    <row r="210" spans="1:88" ht="31.5" customHeight="1">
      <c r="A210" s="113"/>
      <c r="B210" s="18" t="str">
        <f>IFERROR(VLOOKUP(D210,DB!A:K,11,0),"")</f>
        <v/>
      </c>
      <c r="C210" s="18"/>
      <c r="D210" s="18"/>
      <c r="E210" s="114"/>
      <c r="F210" s="115"/>
      <c r="G210" s="116">
        <f ca="1">IFERROR(NOW()-F210,"-")</f>
        <v>45956.467051388892</v>
      </c>
      <c r="H210" s="115"/>
      <c r="I210" s="18" t="str">
        <f>IFERROR(VLOOKUP(D210,DB!A:F,6,0),"")</f>
        <v/>
      </c>
      <c r="J210" s="18" t="str">
        <f>IFERROR(VLOOKUP(D210,DB!A:G,7,0),"")</f>
        <v/>
      </c>
      <c r="K210" s="19"/>
      <c r="L210" s="18" t="str">
        <f>IFERROR(VLOOKUP(D210,DB!A:I,9,0),"")</f>
        <v/>
      </c>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c r="BI210" s="18"/>
      <c r="BJ210" s="18"/>
      <c r="BK210" s="18"/>
      <c r="BL210" s="18"/>
      <c r="BM210" s="18"/>
      <c r="BN210" s="18"/>
      <c r="BO210" s="18"/>
      <c r="BP210" s="18"/>
      <c r="BQ210" s="18"/>
      <c r="BR210" s="18"/>
      <c r="BS210" s="18"/>
      <c r="BT210" s="18"/>
      <c r="BU210" s="18"/>
      <c r="BV210" s="18"/>
      <c r="BW210" s="18"/>
      <c r="BX210" s="18"/>
      <c r="BY210" s="18"/>
      <c r="BZ210" s="18"/>
      <c r="CA210" s="18"/>
      <c r="CB210" s="18"/>
      <c r="CC210" s="18"/>
      <c r="CD210" s="18"/>
      <c r="CE210" s="18"/>
      <c r="CF210" s="18"/>
      <c r="CG210" s="18"/>
      <c r="CH210" s="18"/>
      <c r="CI210" s="18"/>
      <c r="CJ210" s="111"/>
    </row>
    <row r="211" spans="1:88" ht="31.5" customHeight="1">
      <c r="A211" s="113"/>
      <c r="B211" s="18" t="str">
        <f>IFERROR(VLOOKUP(D211,DB!A:K,11,0),"")</f>
        <v/>
      </c>
      <c r="C211" s="18"/>
      <c r="D211" s="18"/>
      <c r="E211" s="114"/>
      <c r="F211" s="115"/>
      <c r="G211" s="116">
        <f ca="1">IFERROR(NOW()-F211,"-")</f>
        <v>45956.467051388892</v>
      </c>
      <c r="H211" s="115"/>
      <c r="I211" s="18" t="str">
        <f>IFERROR(VLOOKUP(D211,DB!A:F,6,0),"")</f>
        <v/>
      </c>
      <c r="J211" s="18" t="str">
        <f>IFERROR(VLOOKUP(D211,DB!A:G,7,0),"")</f>
        <v/>
      </c>
      <c r="K211" s="19"/>
      <c r="L211" s="18" t="str">
        <f>IFERROR(VLOOKUP(D211,DB!A:I,9,0),"")</f>
        <v/>
      </c>
      <c r="M211" s="18"/>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c r="AS211" s="18"/>
      <c r="AT211" s="18"/>
      <c r="AU211" s="18"/>
      <c r="AV211" s="18"/>
      <c r="AW211" s="18"/>
      <c r="AX211" s="18"/>
      <c r="AY211" s="18"/>
      <c r="AZ211" s="18"/>
      <c r="BA211" s="18"/>
      <c r="BB211" s="18"/>
      <c r="BC211" s="18"/>
      <c r="BD211" s="18"/>
      <c r="BE211" s="18"/>
      <c r="BF211" s="18"/>
      <c r="BG211" s="18"/>
      <c r="BH211" s="18"/>
      <c r="BI211" s="18"/>
      <c r="BJ211" s="18"/>
      <c r="BK211" s="18"/>
      <c r="BL211" s="18"/>
      <c r="BM211" s="18"/>
      <c r="BN211" s="18"/>
      <c r="BO211" s="18"/>
      <c r="BP211" s="18"/>
      <c r="BQ211" s="18"/>
      <c r="BR211" s="18"/>
      <c r="BS211" s="18"/>
      <c r="BT211" s="18"/>
      <c r="BU211" s="18"/>
      <c r="BV211" s="18"/>
      <c r="BW211" s="18"/>
      <c r="BX211" s="18"/>
      <c r="BY211" s="18"/>
      <c r="BZ211" s="18"/>
      <c r="CA211" s="18"/>
      <c r="CB211" s="18"/>
      <c r="CC211" s="18"/>
      <c r="CD211" s="18"/>
      <c r="CE211" s="18"/>
      <c r="CF211" s="18"/>
      <c r="CG211" s="18"/>
      <c r="CH211" s="18"/>
      <c r="CI211" s="18"/>
      <c r="CJ211" s="111"/>
    </row>
    <row r="212" spans="1:88" ht="31.5" customHeight="1">
      <c r="A212" s="113"/>
      <c r="B212" s="18" t="str">
        <f>IFERROR(VLOOKUP(D212,DB!A:K,11,0),"")</f>
        <v/>
      </c>
      <c r="C212" s="18"/>
      <c r="D212" s="18"/>
      <c r="E212" s="114"/>
      <c r="F212" s="115"/>
      <c r="G212" s="116">
        <f ca="1">IFERROR(NOW()-F212,"-")</f>
        <v>45956.467051388892</v>
      </c>
      <c r="H212" s="115"/>
      <c r="I212" s="18" t="str">
        <f>IFERROR(VLOOKUP(D212,DB!A:F,6,0),"")</f>
        <v/>
      </c>
      <c r="J212" s="18" t="str">
        <f>IFERROR(VLOOKUP(D212,DB!A:G,7,0),"")</f>
        <v/>
      </c>
      <c r="K212" s="19"/>
      <c r="L212" s="18" t="str">
        <f>IFERROR(VLOOKUP(D212,DB!A:I,9,0),"")</f>
        <v/>
      </c>
      <c r="M212" s="18"/>
      <c r="N212" s="18"/>
      <c r="O212" s="18"/>
      <c r="P212" s="18"/>
      <c r="Q212" s="18"/>
      <c r="R212" s="18"/>
      <c r="S212" s="18"/>
      <c r="T212" s="18"/>
      <c r="U212" s="18"/>
      <c r="V212" s="18"/>
      <c r="W212" s="18"/>
      <c r="X212" s="18"/>
      <c r="Y212" s="18"/>
      <c r="Z212" s="18"/>
      <c r="AA212" s="18"/>
      <c r="AB212" s="18"/>
      <c r="AC212" s="18"/>
      <c r="AD212" s="18"/>
      <c r="AE212" s="18"/>
      <c r="AF212" s="18"/>
      <c r="AG212" s="18"/>
      <c r="AH212" s="18"/>
      <c r="AI212" s="18"/>
      <c r="AJ212" s="18"/>
      <c r="AK212" s="18"/>
      <c r="AL212" s="18"/>
      <c r="AM212" s="18"/>
      <c r="AN212" s="18"/>
      <c r="AO212" s="18"/>
      <c r="AP212" s="18"/>
      <c r="AQ212" s="18"/>
      <c r="AR212" s="18"/>
      <c r="AS212" s="18"/>
      <c r="AT212" s="18"/>
      <c r="AU212" s="18"/>
      <c r="AV212" s="18"/>
      <c r="AW212" s="18"/>
      <c r="AX212" s="18"/>
      <c r="AY212" s="18"/>
      <c r="AZ212" s="18"/>
      <c r="BA212" s="18"/>
      <c r="BB212" s="18"/>
      <c r="BC212" s="18"/>
      <c r="BD212" s="18"/>
      <c r="BE212" s="18"/>
      <c r="BF212" s="18"/>
      <c r="BG212" s="18"/>
      <c r="BH212" s="18"/>
      <c r="BI212" s="18"/>
      <c r="BJ212" s="18"/>
      <c r="BK212" s="18"/>
      <c r="BL212" s="18"/>
      <c r="BM212" s="18"/>
      <c r="BN212" s="18"/>
      <c r="BO212" s="18"/>
      <c r="BP212" s="18"/>
      <c r="BQ212" s="18"/>
      <c r="BR212" s="18"/>
      <c r="BS212" s="18"/>
      <c r="BT212" s="18"/>
      <c r="BU212" s="18"/>
      <c r="BV212" s="18"/>
      <c r="BW212" s="18"/>
      <c r="BX212" s="18"/>
      <c r="BY212" s="18"/>
      <c r="BZ212" s="18"/>
      <c r="CA212" s="18"/>
      <c r="CB212" s="18"/>
      <c r="CC212" s="18"/>
      <c r="CD212" s="18"/>
      <c r="CE212" s="18"/>
      <c r="CF212" s="18"/>
      <c r="CG212" s="18"/>
      <c r="CH212" s="18"/>
      <c r="CI212" s="18"/>
      <c r="CJ212" s="111"/>
    </row>
    <row r="213" spans="1:88" ht="31.5" customHeight="1">
      <c r="A213" s="113"/>
      <c r="B213" s="18" t="str">
        <f>IFERROR(VLOOKUP(D213,DB!A:K,11,0),"")</f>
        <v/>
      </c>
      <c r="C213" s="18"/>
      <c r="D213" s="18"/>
      <c r="E213" s="114"/>
      <c r="F213" s="115"/>
      <c r="G213" s="116">
        <f ca="1">IFERROR(NOW()-F213,"-")</f>
        <v>45956.467051388892</v>
      </c>
      <c r="H213" s="115"/>
      <c r="I213" s="18" t="str">
        <f>IFERROR(VLOOKUP(D213,DB!A:F,6,0),"")</f>
        <v/>
      </c>
      <c r="J213" s="18" t="str">
        <f>IFERROR(VLOOKUP(D213,DB!A:G,7,0),"")</f>
        <v/>
      </c>
      <c r="K213" s="19"/>
      <c r="L213" s="18" t="str">
        <f>IFERROR(VLOOKUP(D213,DB!A:I,9,0),"")</f>
        <v/>
      </c>
      <c r="M213" s="18"/>
      <c r="N213" s="18"/>
      <c r="O213" s="18"/>
      <c r="P213" s="18"/>
      <c r="Q213" s="18"/>
      <c r="R213" s="18"/>
      <c r="S213" s="18"/>
      <c r="T213" s="18"/>
      <c r="U213" s="18"/>
      <c r="V213" s="18"/>
      <c r="W213" s="18"/>
      <c r="X213" s="18"/>
      <c r="Y213" s="18"/>
      <c r="Z213" s="18"/>
      <c r="AA213" s="18"/>
      <c r="AB213" s="18"/>
      <c r="AC213" s="18"/>
      <c r="AD213" s="18"/>
      <c r="AE213" s="18"/>
      <c r="AF213" s="18"/>
      <c r="AG213" s="18"/>
      <c r="AH213" s="18"/>
      <c r="AI213" s="18"/>
      <c r="AJ213" s="18"/>
      <c r="AK213" s="18"/>
      <c r="AL213" s="18"/>
      <c r="AM213" s="18"/>
      <c r="AN213" s="18"/>
      <c r="AO213" s="18"/>
      <c r="AP213" s="18"/>
      <c r="AQ213" s="18"/>
      <c r="AR213" s="18"/>
      <c r="AS213" s="18"/>
      <c r="AT213" s="18"/>
      <c r="AU213" s="18"/>
      <c r="AV213" s="18"/>
      <c r="AW213" s="18"/>
      <c r="AX213" s="18"/>
      <c r="AY213" s="18"/>
      <c r="AZ213" s="18"/>
      <c r="BA213" s="18"/>
      <c r="BB213" s="18"/>
      <c r="BC213" s="18"/>
      <c r="BD213" s="18"/>
      <c r="BE213" s="18"/>
      <c r="BF213" s="18"/>
      <c r="BG213" s="18"/>
      <c r="BH213" s="18"/>
      <c r="BI213" s="18"/>
      <c r="BJ213" s="18"/>
      <c r="BK213" s="18"/>
      <c r="BL213" s="18"/>
      <c r="BM213" s="18"/>
      <c r="BN213" s="18"/>
      <c r="BO213" s="18"/>
      <c r="BP213" s="18"/>
      <c r="BQ213" s="18"/>
      <c r="BR213" s="18"/>
      <c r="BS213" s="18"/>
      <c r="BT213" s="18"/>
      <c r="BU213" s="18"/>
      <c r="BV213" s="18"/>
      <c r="BW213" s="18"/>
      <c r="BX213" s="18"/>
      <c r="BY213" s="18"/>
      <c r="BZ213" s="18"/>
      <c r="CA213" s="18"/>
      <c r="CB213" s="18"/>
      <c r="CC213" s="18"/>
      <c r="CD213" s="18"/>
      <c r="CE213" s="18"/>
      <c r="CF213" s="18"/>
      <c r="CG213" s="18"/>
      <c r="CH213" s="18"/>
      <c r="CI213" s="18"/>
      <c r="CJ213" s="111"/>
    </row>
    <row r="214" spans="1:88" ht="31.5" customHeight="1">
      <c r="A214" s="113"/>
      <c r="B214" s="18" t="str">
        <f>IFERROR(VLOOKUP(D214,DB!A:K,11,0),"")</f>
        <v/>
      </c>
      <c r="C214" s="18"/>
      <c r="D214" s="18"/>
      <c r="E214" s="114"/>
      <c r="F214" s="115"/>
      <c r="G214" s="116">
        <f ca="1">IFERROR(NOW()-F214,"-")</f>
        <v>45956.467051388892</v>
      </c>
      <c r="H214" s="115"/>
      <c r="I214" s="18" t="str">
        <f>IFERROR(VLOOKUP(D214,DB!A:F,6,0),"")</f>
        <v/>
      </c>
      <c r="J214" s="18" t="str">
        <f>IFERROR(VLOOKUP(D214,DB!A:G,7,0),"")</f>
        <v/>
      </c>
      <c r="K214" s="19"/>
      <c r="L214" s="18" t="str">
        <f>IFERROR(VLOOKUP(D214,DB!A:I,9,0),"")</f>
        <v/>
      </c>
      <c r="M214" s="18"/>
      <c r="N214" s="18"/>
      <c r="O214" s="18"/>
      <c r="P214" s="18"/>
      <c r="Q214" s="18"/>
      <c r="R214" s="18"/>
      <c r="S214" s="18"/>
      <c r="T214" s="18"/>
      <c r="U214" s="18"/>
      <c r="V214" s="18"/>
      <c r="W214" s="18"/>
      <c r="X214" s="18"/>
      <c r="Y214" s="18"/>
      <c r="Z214" s="18"/>
      <c r="AA214" s="18"/>
      <c r="AB214" s="18"/>
      <c r="AC214" s="18"/>
      <c r="AD214" s="18"/>
      <c r="AE214" s="18"/>
      <c r="AF214" s="18"/>
      <c r="AG214" s="18"/>
      <c r="AH214" s="18"/>
      <c r="AI214" s="18"/>
      <c r="AJ214" s="18"/>
      <c r="AK214" s="18"/>
      <c r="AL214" s="18"/>
      <c r="AM214" s="18"/>
      <c r="AN214" s="18"/>
      <c r="AO214" s="18"/>
      <c r="AP214" s="18"/>
      <c r="AQ214" s="18"/>
      <c r="AR214" s="18"/>
      <c r="AS214" s="18"/>
      <c r="AT214" s="18"/>
      <c r="AU214" s="18"/>
      <c r="AV214" s="18"/>
      <c r="AW214" s="18"/>
      <c r="AX214" s="18"/>
      <c r="AY214" s="18"/>
      <c r="AZ214" s="18"/>
      <c r="BA214" s="18"/>
      <c r="BB214" s="18"/>
      <c r="BC214" s="18"/>
      <c r="BD214" s="18"/>
      <c r="BE214" s="18"/>
      <c r="BF214" s="18"/>
      <c r="BG214" s="18"/>
      <c r="BH214" s="18"/>
      <c r="BI214" s="18"/>
      <c r="BJ214" s="18"/>
      <c r="BK214" s="18"/>
      <c r="BL214" s="18"/>
      <c r="BM214" s="18"/>
      <c r="BN214" s="18"/>
      <c r="BO214" s="18"/>
      <c r="BP214" s="18"/>
      <c r="BQ214" s="18"/>
      <c r="BR214" s="18"/>
      <c r="BS214" s="18"/>
      <c r="BT214" s="18"/>
      <c r="BU214" s="18"/>
      <c r="BV214" s="18"/>
      <c r="BW214" s="18"/>
      <c r="BX214" s="18"/>
      <c r="BY214" s="18"/>
      <c r="BZ214" s="18"/>
      <c r="CA214" s="18"/>
      <c r="CB214" s="18"/>
      <c r="CC214" s="18"/>
      <c r="CD214" s="18"/>
      <c r="CE214" s="18"/>
      <c r="CF214" s="18"/>
      <c r="CG214" s="18"/>
      <c r="CH214" s="18"/>
      <c r="CI214" s="18"/>
      <c r="CJ214" s="111"/>
    </row>
    <row r="215" spans="1:88" ht="31.5" customHeight="1">
      <c r="A215" s="113"/>
      <c r="B215" s="18" t="str">
        <f>IFERROR(VLOOKUP(D215,DB!A:K,11,0),"")</f>
        <v/>
      </c>
      <c r="C215" s="18"/>
      <c r="D215" s="18"/>
      <c r="E215" s="114"/>
      <c r="F215" s="115"/>
      <c r="G215" s="116">
        <f ca="1">IFERROR(NOW()-F215,"-")</f>
        <v>45956.467051388892</v>
      </c>
      <c r="H215" s="115"/>
      <c r="I215" s="18" t="str">
        <f>IFERROR(VLOOKUP(D215,DB!A:F,6,0),"")</f>
        <v/>
      </c>
      <c r="J215" s="18" t="str">
        <f>IFERROR(VLOOKUP(D215,DB!A:G,7,0),"")</f>
        <v/>
      </c>
      <c r="K215" s="19"/>
      <c r="L215" s="18" t="str">
        <f>IFERROR(VLOOKUP(D215,DB!A:I,9,0),"")</f>
        <v/>
      </c>
      <c r="M215" s="18"/>
      <c r="N215" s="18"/>
      <c r="O215" s="18"/>
      <c r="P215" s="18"/>
      <c r="Q215" s="18"/>
      <c r="R215" s="18"/>
      <c r="S215" s="18"/>
      <c r="T215" s="18"/>
      <c r="U215" s="18"/>
      <c r="V215" s="18"/>
      <c r="W215" s="18"/>
      <c r="X215" s="18"/>
      <c r="Y215" s="18"/>
      <c r="Z215" s="18"/>
      <c r="AA215" s="18"/>
      <c r="AB215" s="18"/>
      <c r="AC215" s="18"/>
      <c r="AD215" s="18"/>
      <c r="AE215" s="18"/>
      <c r="AF215" s="18"/>
      <c r="AG215" s="18"/>
      <c r="AH215" s="18"/>
      <c r="AI215" s="18"/>
      <c r="AJ215" s="18"/>
      <c r="AK215" s="18"/>
      <c r="AL215" s="18"/>
      <c r="AM215" s="18"/>
      <c r="AN215" s="18"/>
      <c r="AO215" s="18"/>
      <c r="AP215" s="18"/>
      <c r="AQ215" s="18"/>
      <c r="AR215" s="18"/>
      <c r="AS215" s="18"/>
      <c r="AT215" s="18"/>
      <c r="AU215" s="18"/>
      <c r="AV215" s="18"/>
      <c r="AW215" s="18"/>
      <c r="AX215" s="18"/>
      <c r="AY215" s="18"/>
      <c r="AZ215" s="18"/>
      <c r="BA215" s="18"/>
      <c r="BB215" s="18"/>
      <c r="BC215" s="18"/>
      <c r="BD215" s="18"/>
      <c r="BE215" s="18"/>
      <c r="BF215" s="18"/>
      <c r="BG215" s="18"/>
      <c r="BH215" s="18"/>
      <c r="BI215" s="18"/>
      <c r="BJ215" s="18"/>
      <c r="BK215" s="18"/>
      <c r="BL215" s="18"/>
      <c r="BM215" s="18"/>
      <c r="BN215" s="18"/>
      <c r="BO215" s="18"/>
      <c r="BP215" s="18"/>
      <c r="BQ215" s="18"/>
      <c r="BR215" s="18"/>
      <c r="BS215" s="18"/>
      <c r="BT215" s="18"/>
      <c r="BU215" s="18"/>
      <c r="BV215" s="18"/>
      <c r="BW215" s="18"/>
      <c r="BX215" s="18"/>
      <c r="BY215" s="18"/>
      <c r="BZ215" s="18"/>
      <c r="CA215" s="18"/>
      <c r="CB215" s="18"/>
      <c r="CC215" s="18"/>
      <c r="CD215" s="18"/>
      <c r="CE215" s="18"/>
      <c r="CF215" s="18"/>
      <c r="CG215" s="18"/>
      <c r="CH215" s="18"/>
      <c r="CI215" s="18"/>
      <c r="CJ215" s="111"/>
    </row>
    <row r="216" spans="1:88" ht="31.5" customHeight="1">
      <c r="A216" s="113"/>
      <c r="B216" s="18" t="str">
        <f>IFERROR(VLOOKUP(D216,DB!A:K,11,0),"")</f>
        <v/>
      </c>
      <c r="C216" s="18"/>
      <c r="D216" s="18"/>
      <c r="E216" s="114"/>
      <c r="F216" s="115"/>
      <c r="G216" s="116">
        <f ca="1">IFERROR(NOW()-F216,"-")</f>
        <v>45956.467051388892</v>
      </c>
      <c r="H216" s="115"/>
      <c r="I216" s="18" t="str">
        <f>IFERROR(VLOOKUP(D216,DB!A:F,6,0),"")</f>
        <v/>
      </c>
      <c r="J216" s="18" t="str">
        <f>IFERROR(VLOOKUP(D216,DB!A:G,7,0),"")</f>
        <v/>
      </c>
      <c r="K216" s="19"/>
      <c r="L216" s="18" t="str">
        <f>IFERROR(VLOOKUP(D216,DB!A:I,9,0),"")</f>
        <v/>
      </c>
      <c r="M216" s="18"/>
      <c r="N216" s="18"/>
      <c r="O216" s="18"/>
      <c r="P216" s="18"/>
      <c r="Q216" s="18"/>
      <c r="R216" s="18"/>
      <c r="S216" s="18"/>
      <c r="T216" s="18"/>
      <c r="U216" s="18"/>
      <c r="V216" s="18"/>
      <c r="W216" s="18"/>
      <c r="X216" s="18"/>
      <c r="Y216" s="18"/>
      <c r="Z216" s="18"/>
      <c r="AA216" s="18"/>
      <c r="AB216" s="18"/>
      <c r="AC216" s="18"/>
      <c r="AD216" s="18"/>
      <c r="AE216" s="18"/>
      <c r="AF216" s="18"/>
      <c r="AG216" s="18"/>
      <c r="AH216" s="18"/>
      <c r="AI216" s="18"/>
      <c r="AJ216" s="18"/>
      <c r="AK216" s="18"/>
      <c r="AL216" s="18"/>
      <c r="AM216" s="18"/>
      <c r="AN216" s="18"/>
      <c r="AO216" s="18"/>
      <c r="AP216" s="18"/>
      <c r="AQ216" s="18"/>
      <c r="AR216" s="18"/>
      <c r="AS216" s="18"/>
      <c r="AT216" s="18"/>
      <c r="AU216" s="18"/>
      <c r="AV216" s="18"/>
      <c r="AW216" s="18"/>
      <c r="AX216" s="18"/>
      <c r="AY216" s="18"/>
      <c r="AZ216" s="18"/>
      <c r="BA216" s="18"/>
      <c r="BB216" s="18"/>
      <c r="BC216" s="18"/>
      <c r="BD216" s="18"/>
      <c r="BE216" s="18"/>
      <c r="BF216" s="18"/>
      <c r="BG216" s="18"/>
      <c r="BH216" s="18"/>
      <c r="BI216" s="18"/>
      <c r="BJ216" s="18"/>
      <c r="BK216" s="18"/>
      <c r="BL216" s="18"/>
      <c r="BM216" s="18"/>
      <c r="BN216" s="18"/>
      <c r="BO216" s="18"/>
      <c r="BP216" s="18"/>
      <c r="BQ216" s="18"/>
      <c r="BR216" s="18"/>
      <c r="BS216" s="18"/>
      <c r="BT216" s="18"/>
      <c r="BU216" s="18"/>
      <c r="BV216" s="18"/>
      <c r="BW216" s="18"/>
      <c r="BX216" s="18"/>
      <c r="BY216" s="18"/>
      <c r="BZ216" s="18"/>
      <c r="CA216" s="18"/>
      <c r="CB216" s="18"/>
      <c r="CC216" s="18"/>
      <c r="CD216" s="18"/>
      <c r="CE216" s="18"/>
      <c r="CF216" s="18"/>
      <c r="CG216" s="18"/>
      <c r="CH216" s="18"/>
      <c r="CI216" s="18"/>
      <c r="CJ216" s="111"/>
    </row>
    <row r="217" spans="1:88" ht="31.5" customHeight="1">
      <c r="A217" s="113"/>
      <c r="B217" s="18" t="str">
        <f>IFERROR(VLOOKUP(D217,DB!A:K,11,0),"")</f>
        <v/>
      </c>
      <c r="C217" s="18"/>
      <c r="D217" s="18"/>
      <c r="E217" s="114"/>
      <c r="F217" s="115"/>
      <c r="G217" s="116">
        <f ca="1">IFERROR(NOW()-F217,"-")</f>
        <v>45956.467051388892</v>
      </c>
      <c r="H217" s="115"/>
      <c r="I217" s="18" t="str">
        <f>IFERROR(VLOOKUP(D217,DB!A:F,6,0),"")</f>
        <v/>
      </c>
      <c r="J217" s="18" t="str">
        <f>IFERROR(VLOOKUP(D217,DB!A:G,7,0),"")</f>
        <v/>
      </c>
      <c r="K217" s="19"/>
      <c r="L217" s="18" t="str">
        <f>IFERROR(VLOOKUP(D217,DB!A:I,9,0),"")</f>
        <v/>
      </c>
      <c r="M217" s="18"/>
      <c r="N217" s="18"/>
      <c r="O217" s="18"/>
      <c r="P217" s="18"/>
      <c r="Q217" s="18"/>
      <c r="R217" s="18"/>
      <c r="S217" s="18"/>
      <c r="T217" s="18"/>
      <c r="U217" s="18"/>
      <c r="V217" s="18"/>
      <c r="W217" s="18"/>
      <c r="X217" s="18"/>
      <c r="Y217" s="18"/>
      <c r="Z217" s="18"/>
      <c r="AA217" s="18"/>
      <c r="AB217" s="18"/>
      <c r="AC217" s="18"/>
      <c r="AD217" s="18"/>
      <c r="AE217" s="18"/>
      <c r="AF217" s="18"/>
      <c r="AG217" s="18"/>
      <c r="AH217" s="18"/>
      <c r="AI217" s="18"/>
      <c r="AJ217" s="18"/>
      <c r="AK217" s="18"/>
      <c r="AL217" s="18"/>
      <c r="AM217" s="18"/>
      <c r="AN217" s="18"/>
      <c r="AO217" s="18"/>
      <c r="AP217" s="18"/>
      <c r="AQ217" s="18"/>
      <c r="AR217" s="18"/>
      <c r="AS217" s="18"/>
      <c r="AT217" s="18"/>
      <c r="AU217" s="18"/>
      <c r="AV217" s="18"/>
      <c r="AW217" s="18"/>
      <c r="AX217" s="18"/>
      <c r="AY217" s="18"/>
      <c r="AZ217" s="18"/>
      <c r="BA217" s="18"/>
      <c r="BB217" s="18"/>
      <c r="BC217" s="18"/>
      <c r="BD217" s="18"/>
      <c r="BE217" s="18"/>
      <c r="BF217" s="18"/>
      <c r="BG217" s="18"/>
      <c r="BH217" s="18"/>
      <c r="BI217" s="18"/>
      <c r="BJ217" s="18"/>
      <c r="BK217" s="18"/>
      <c r="BL217" s="18"/>
      <c r="BM217" s="18"/>
      <c r="BN217" s="18"/>
      <c r="BO217" s="18"/>
      <c r="BP217" s="18"/>
      <c r="BQ217" s="18"/>
      <c r="BR217" s="18"/>
      <c r="BS217" s="18"/>
      <c r="BT217" s="18"/>
      <c r="BU217" s="18"/>
      <c r="BV217" s="18"/>
      <c r="BW217" s="18"/>
      <c r="BX217" s="18"/>
      <c r="BY217" s="18"/>
      <c r="BZ217" s="18"/>
      <c r="CA217" s="18"/>
      <c r="CB217" s="18"/>
      <c r="CC217" s="18"/>
      <c r="CD217" s="18"/>
      <c r="CE217" s="18"/>
      <c r="CF217" s="18"/>
      <c r="CG217" s="18"/>
      <c r="CH217" s="18"/>
      <c r="CI217" s="18"/>
      <c r="CJ217" s="111"/>
    </row>
    <row r="218" spans="1:88" ht="31.5" customHeight="1">
      <c r="A218" s="113"/>
      <c r="B218" s="18" t="str">
        <f>IFERROR(VLOOKUP(D218,DB!A:K,11,0),"")</f>
        <v/>
      </c>
      <c r="C218" s="18"/>
      <c r="D218" s="18"/>
      <c r="E218" s="114"/>
      <c r="F218" s="115"/>
      <c r="G218" s="116">
        <f ca="1">IFERROR(NOW()-F218,"-")</f>
        <v>45956.467051388892</v>
      </c>
      <c r="H218" s="115"/>
      <c r="I218" s="18" t="str">
        <f>IFERROR(VLOOKUP(D218,DB!A:F,6,0),"")</f>
        <v/>
      </c>
      <c r="J218" s="18" t="str">
        <f>IFERROR(VLOOKUP(D218,DB!A:G,7,0),"")</f>
        <v/>
      </c>
      <c r="K218" s="19"/>
      <c r="L218" s="18" t="str">
        <f>IFERROR(VLOOKUP(D218,DB!A:I,9,0),"")</f>
        <v/>
      </c>
      <c r="M218" s="18"/>
      <c r="N218" s="18"/>
      <c r="O218" s="18"/>
      <c r="P218" s="18"/>
      <c r="Q218" s="18"/>
      <c r="R218" s="18"/>
      <c r="S218" s="18"/>
      <c r="T218" s="18"/>
      <c r="U218" s="18"/>
      <c r="V218" s="18"/>
      <c r="W218" s="18"/>
      <c r="X218" s="18"/>
      <c r="Y218" s="18"/>
      <c r="Z218" s="18"/>
      <c r="AA218" s="18"/>
      <c r="AB218" s="18"/>
      <c r="AC218" s="18"/>
      <c r="AD218" s="18"/>
      <c r="AE218" s="18"/>
      <c r="AF218" s="18"/>
      <c r="AG218" s="18"/>
      <c r="AH218" s="18"/>
      <c r="AI218" s="18"/>
      <c r="AJ218" s="18"/>
      <c r="AK218" s="18"/>
      <c r="AL218" s="18"/>
      <c r="AM218" s="18"/>
      <c r="AN218" s="18"/>
      <c r="AO218" s="18"/>
      <c r="AP218" s="18"/>
      <c r="AQ218" s="18"/>
      <c r="AR218" s="18"/>
      <c r="AS218" s="18"/>
      <c r="AT218" s="18"/>
      <c r="AU218" s="18"/>
      <c r="AV218" s="18"/>
      <c r="AW218" s="18"/>
      <c r="AX218" s="18"/>
      <c r="AY218" s="18"/>
      <c r="AZ218" s="18"/>
      <c r="BA218" s="18"/>
      <c r="BB218" s="18"/>
      <c r="BC218" s="18"/>
      <c r="BD218" s="18"/>
      <c r="BE218" s="18"/>
      <c r="BF218" s="18"/>
      <c r="BG218" s="18"/>
      <c r="BH218" s="18"/>
      <c r="BI218" s="18"/>
      <c r="BJ218" s="18"/>
      <c r="BK218" s="18"/>
      <c r="BL218" s="18"/>
      <c r="BM218" s="18"/>
      <c r="BN218" s="18"/>
      <c r="BO218" s="18"/>
      <c r="BP218" s="18"/>
      <c r="BQ218" s="18"/>
      <c r="BR218" s="18"/>
      <c r="BS218" s="18"/>
      <c r="BT218" s="18"/>
      <c r="BU218" s="18"/>
      <c r="BV218" s="18"/>
      <c r="BW218" s="18"/>
      <c r="BX218" s="18"/>
      <c r="BY218" s="18"/>
      <c r="BZ218" s="18"/>
      <c r="CA218" s="18"/>
      <c r="CB218" s="18"/>
      <c r="CC218" s="18"/>
      <c r="CD218" s="18"/>
      <c r="CE218" s="18"/>
      <c r="CF218" s="18"/>
      <c r="CG218" s="18"/>
      <c r="CH218" s="18"/>
      <c r="CI218" s="18"/>
      <c r="CJ218" s="111"/>
    </row>
    <row r="219" spans="1:88" ht="31.5" customHeight="1">
      <c r="A219" s="113"/>
      <c r="B219" s="18" t="str">
        <f>IFERROR(VLOOKUP(D219,DB!A:K,11,0),"")</f>
        <v/>
      </c>
      <c r="C219" s="18"/>
      <c r="D219" s="18"/>
      <c r="E219" s="114"/>
      <c r="F219" s="115"/>
      <c r="G219" s="116">
        <f ca="1">IFERROR(NOW()-F219,"-")</f>
        <v>45956.467051388892</v>
      </c>
      <c r="H219" s="115"/>
      <c r="I219" s="18" t="str">
        <f>IFERROR(VLOOKUP(D219,DB!A:F,6,0),"")</f>
        <v/>
      </c>
      <c r="J219" s="18" t="str">
        <f>IFERROR(VLOOKUP(D219,DB!A:G,7,0),"")</f>
        <v/>
      </c>
      <c r="K219" s="19"/>
      <c r="L219" s="18" t="str">
        <f>IFERROR(VLOOKUP(D219,DB!A:I,9,0),"")</f>
        <v/>
      </c>
      <c r="M219" s="18"/>
      <c r="N219" s="18"/>
      <c r="O219" s="18"/>
      <c r="P219" s="18"/>
      <c r="Q219" s="18"/>
      <c r="R219" s="18"/>
      <c r="S219" s="18"/>
      <c r="T219" s="18"/>
      <c r="U219" s="18"/>
      <c r="V219" s="18"/>
      <c r="W219" s="18"/>
      <c r="X219" s="18"/>
      <c r="Y219" s="18"/>
      <c r="Z219" s="18"/>
      <c r="AA219" s="18"/>
      <c r="AB219" s="18"/>
      <c r="AC219" s="18"/>
      <c r="AD219" s="18"/>
      <c r="AE219" s="18"/>
      <c r="AF219" s="18"/>
      <c r="AG219" s="18"/>
      <c r="AH219" s="18"/>
      <c r="AI219" s="18"/>
      <c r="AJ219" s="18"/>
      <c r="AK219" s="18"/>
      <c r="AL219" s="18"/>
      <c r="AM219" s="18"/>
      <c r="AN219" s="18"/>
      <c r="AO219" s="18"/>
      <c r="AP219" s="18"/>
      <c r="AQ219" s="18"/>
      <c r="AR219" s="18"/>
      <c r="AS219" s="18"/>
      <c r="AT219" s="18"/>
      <c r="AU219" s="18"/>
      <c r="AV219" s="18"/>
      <c r="AW219" s="18"/>
      <c r="AX219" s="18"/>
      <c r="AY219" s="18"/>
      <c r="AZ219" s="18"/>
      <c r="BA219" s="18"/>
      <c r="BB219" s="18"/>
      <c r="BC219" s="18"/>
      <c r="BD219" s="18"/>
      <c r="BE219" s="18"/>
      <c r="BF219" s="18"/>
      <c r="BG219" s="18"/>
      <c r="BH219" s="18"/>
      <c r="BI219" s="18"/>
      <c r="BJ219" s="18"/>
      <c r="BK219" s="18"/>
      <c r="BL219" s="18"/>
      <c r="BM219" s="18"/>
      <c r="BN219" s="18"/>
      <c r="BO219" s="18"/>
      <c r="BP219" s="18"/>
      <c r="BQ219" s="18"/>
      <c r="BR219" s="18"/>
      <c r="BS219" s="18"/>
      <c r="BT219" s="18"/>
      <c r="BU219" s="18"/>
      <c r="BV219" s="18"/>
      <c r="BW219" s="18"/>
      <c r="BX219" s="18"/>
      <c r="BY219" s="18"/>
      <c r="BZ219" s="18"/>
      <c r="CA219" s="18"/>
      <c r="CB219" s="18"/>
      <c r="CC219" s="18"/>
      <c r="CD219" s="18"/>
      <c r="CE219" s="18"/>
      <c r="CF219" s="18"/>
      <c r="CG219" s="18"/>
      <c r="CH219" s="18"/>
      <c r="CI219" s="18"/>
      <c r="CJ219" s="111"/>
    </row>
    <row r="220" spans="1:88" ht="31.5" customHeight="1">
      <c r="A220" s="113"/>
      <c r="B220" s="18" t="str">
        <f>IFERROR(VLOOKUP(D220,DB!A:K,11,0),"")</f>
        <v/>
      </c>
      <c r="C220" s="18"/>
      <c r="D220" s="18"/>
      <c r="E220" s="114"/>
      <c r="F220" s="115"/>
      <c r="G220" s="116">
        <f ca="1">IFERROR(NOW()-F220,"-")</f>
        <v>45956.467051388892</v>
      </c>
      <c r="H220" s="115"/>
      <c r="I220" s="18" t="str">
        <f>IFERROR(VLOOKUP(D220,DB!A:F,6,0),"")</f>
        <v/>
      </c>
      <c r="J220" s="18" t="str">
        <f>IFERROR(VLOOKUP(D220,DB!A:G,7,0),"")</f>
        <v/>
      </c>
      <c r="K220" s="19"/>
      <c r="L220" s="18" t="str">
        <f>IFERROR(VLOOKUP(D220,DB!A:I,9,0),"")</f>
        <v/>
      </c>
      <c r="M220" s="18"/>
      <c r="N220" s="18"/>
      <c r="O220" s="18"/>
      <c r="P220" s="18"/>
      <c r="Q220" s="18"/>
      <c r="R220" s="18"/>
      <c r="S220" s="18"/>
      <c r="T220" s="18"/>
      <c r="U220" s="18"/>
      <c r="V220" s="18"/>
      <c r="W220" s="18"/>
      <c r="X220" s="18"/>
      <c r="Y220" s="18"/>
      <c r="Z220" s="18"/>
      <c r="AA220" s="18"/>
      <c r="AB220" s="18"/>
      <c r="AC220" s="18"/>
      <c r="AD220" s="18"/>
      <c r="AE220" s="18"/>
      <c r="AF220" s="18"/>
      <c r="AG220" s="18"/>
      <c r="AH220" s="18"/>
      <c r="AI220" s="18"/>
      <c r="AJ220" s="18"/>
      <c r="AK220" s="18"/>
      <c r="AL220" s="18"/>
      <c r="AM220" s="18"/>
      <c r="AN220" s="18"/>
      <c r="AO220" s="18"/>
      <c r="AP220" s="18"/>
      <c r="AQ220" s="18"/>
      <c r="AR220" s="18"/>
      <c r="AS220" s="18"/>
      <c r="AT220" s="18"/>
      <c r="AU220" s="18"/>
      <c r="AV220" s="18"/>
      <c r="AW220" s="18"/>
      <c r="AX220" s="18"/>
      <c r="AY220" s="18"/>
      <c r="AZ220" s="18"/>
      <c r="BA220" s="18"/>
      <c r="BB220" s="18"/>
      <c r="BC220" s="18"/>
      <c r="BD220" s="18"/>
      <c r="BE220" s="18"/>
      <c r="BF220" s="18"/>
      <c r="BG220" s="18"/>
      <c r="BH220" s="18"/>
      <c r="BI220" s="18"/>
      <c r="BJ220" s="18"/>
      <c r="BK220" s="18"/>
      <c r="BL220" s="18"/>
      <c r="BM220" s="18"/>
      <c r="BN220" s="18"/>
      <c r="BO220" s="18"/>
      <c r="BP220" s="18"/>
      <c r="BQ220" s="18"/>
      <c r="BR220" s="18"/>
      <c r="BS220" s="18"/>
      <c r="BT220" s="18"/>
      <c r="BU220" s="18"/>
      <c r="BV220" s="18"/>
      <c r="BW220" s="18"/>
      <c r="BX220" s="18"/>
      <c r="BY220" s="18"/>
      <c r="BZ220" s="18"/>
      <c r="CA220" s="18"/>
      <c r="CB220" s="18"/>
      <c r="CC220" s="18"/>
      <c r="CD220" s="18"/>
      <c r="CE220" s="18"/>
      <c r="CF220" s="18"/>
      <c r="CG220" s="18"/>
      <c r="CH220" s="18"/>
      <c r="CI220" s="18"/>
      <c r="CJ220" s="111"/>
    </row>
    <row r="221" spans="1:88" ht="31.5" customHeight="1">
      <c r="A221" s="113"/>
      <c r="B221" s="18" t="str">
        <f>IFERROR(VLOOKUP(D221,DB!A:K,11,0),"")</f>
        <v/>
      </c>
      <c r="C221" s="18"/>
      <c r="D221" s="18"/>
      <c r="E221" s="114"/>
      <c r="F221" s="115"/>
      <c r="G221" s="116">
        <f ca="1">IFERROR(NOW()-F221,"-")</f>
        <v>45956.467051388892</v>
      </c>
      <c r="H221" s="115"/>
      <c r="I221" s="18" t="str">
        <f>IFERROR(VLOOKUP(D221,DB!A:F,6,0),"")</f>
        <v/>
      </c>
      <c r="J221" s="18" t="str">
        <f>IFERROR(VLOOKUP(D221,DB!A:G,7,0),"")</f>
        <v/>
      </c>
      <c r="K221" s="19"/>
      <c r="L221" s="18" t="str">
        <f>IFERROR(VLOOKUP(D221,DB!A:I,9,0),"")</f>
        <v/>
      </c>
      <c r="M221" s="18"/>
      <c r="N221" s="18"/>
      <c r="O221" s="18"/>
      <c r="P221" s="18"/>
      <c r="Q221" s="18"/>
      <c r="R221" s="18"/>
      <c r="S221" s="18"/>
      <c r="T221" s="18"/>
      <c r="U221" s="18"/>
      <c r="V221" s="18"/>
      <c r="W221" s="18"/>
      <c r="X221" s="18"/>
      <c r="Y221" s="18"/>
      <c r="Z221" s="18"/>
      <c r="AA221" s="18"/>
      <c r="AB221" s="18"/>
      <c r="AC221" s="18"/>
      <c r="AD221" s="18"/>
      <c r="AE221" s="18"/>
      <c r="AF221" s="18"/>
      <c r="AG221" s="18"/>
      <c r="AH221" s="18"/>
      <c r="AI221" s="18"/>
      <c r="AJ221" s="18"/>
      <c r="AK221" s="18"/>
      <c r="AL221" s="18"/>
      <c r="AM221" s="18"/>
      <c r="AN221" s="18"/>
      <c r="AO221" s="18"/>
      <c r="AP221" s="18"/>
      <c r="AQ221" s="18"/>
      <c r="AR221" s="18"/>
      <c r="AS221" s="18"/>
      <c r="AT221" s="18"/>
      <c r="AU221" s="18"/>
      <c r="AV221" s="18"/>
      <c r="AW221" s="18"/>
      <c r="AX221" s="18"/>
      <c r="AY221" s="18"/>
      <c r="AZ221" s="18"/>
      <c r="BA221" s="18"/>
      <c r="BB221" s="18"/>
      <c r="BC221" s="18"/>
      <c r="BD221" s="18"/>
      <c r="BE221" s="18"/>
      <c r="BF221" s="18"/>
      <c r="BG221" s="18"/>
      <c r="BH221" s="18"/>
      <c r="BI221" s="18"/>
      <c r="BJ221" s="18"/>
      <c r="BK221" s="18"/>
      <c r="BL221" s="18"/>
      <c r="BM221" s="18"/>
      <c r="BN221" s="18"/>
      <c r="BO221" s="18"/>
      <c r="BP221" s="18"/>
      <c r="BQ221" s="18"/>
      <c r="BR221" s="18"/>
      <c r="BS221" s="18"/>
      <c r="BT221" s="18"/>
      <c r="BU221" s="18"/>
      <c r="BV221" s="18"/>
      <c r="BW221" s="18"/>
      <c r="BX221" s="18"/>
      <c r="BY221" s="18"/>
      <c r="BZ221" s="18"/>
      <c r="CA221" s="18"/>
      <c r="CB221" s="18"/>
      <c r="CC221" s="18"/>
      <c r="CD221" s="18"/>
      <c r="CE221" s="18"/>
      <c r="CF221" s="18"/>
      <c r="CG221" s="18"/>
      <c r="CH221" s="18"/>
      <c r="CI221" s="18"/>
      <c r="CJ221" s="111"/>
    </row>
    <row r="222" spans="1:88" ht="31.5" customHeight="1">
      <c r="A222" s="161"/>
      <c r="B222" s="162" t="str">
        <f>IFERROR(VLOOKUP(D222,DB!A:K,11,0),"")</f>
        <v/>
      </c>
      <c r="C222" s="162"/>
      <c r="D222" s="162"/>
      <c r="E222" s="163"/>
      <c r="F222" s="164"/>
      <c r="G222" s="165">
        <f ca="1">IFERROR(NOW()-F222,"-")</f>
        <v>45956.467051388892</v>
      </c>
      <c r="H222" s="164"/>
      <c r="I222" s="162" t="str">
        <f>IFERROR(VLOOKUP(D222,DB!A:F,6,0),"")</f>
        <v/>
      </c>
      <c r="J222" s="162" t="str">
        <f>IFERROR(VLOOKUP(D222,DB!A:G,7,0),"")</f>
        <v/>
      </c>
      <c r="K222" s="166"/>
      <c r="L222" s="162" t="str">
        <f>IFERROR(VLOOKUP(D222,DB!A:I,9,0),"")</f>
        <v/>
      </c>
      <c r="M222" s="162"/>
      <c r="N222" s="162"/>
      <c r="O222" s="162"/>
      <c r="P222" s="162"/>
      <c r="Q222" s="162"/>
      <c r="R222" s="162"/>
      <c r="S222" s="162"/>
      <c r="T222" s="162"/>
      <c r="U222" s="162"/>
      <c r="V222" s="162"/>
      <c r="W222" s="162"/>
      <c r="X222" s="162"/>
      <c r="Y222" s="162"/>
      <c r="Z222" s="162"/>
      <c r="AA222" s="162"/>
      <c r="AB222" s="162"/>
      <c r="AC222" s="162"/>
      <c r="AD222" s="162"/>
      <c r="AE222" s="162"/>
      <c r="AF222" s="162"/>
      <c r="AG222" s="162"/>
      <c r="AH222" s="162"/>
      <c r="AI222" s="162"/>
      <c r="AJ222" s="162"/>
      <c r="AK222" s="162"/>
      <c r="AL222" s="162"/>
      <c r="AM222" s="162"/>
      <c r="AN222" s="162"/>
      <c r="AO222" s="162"/>
      <c r="AP222" s="162"/>
      <c r="AQ222" s="162"/>
      <c r="AR222" s="162"/>
      <c r="AS222" s="162"/>
      <c r="AT222" s="162"/>
      <c r="AU222" s="162"/>
      <c r="AV222" s="162"/>
      <c r="AW222" s="162"/>
      <c r="AX222" s="162"/>
      <c r="AY222" s="162"/>
      <c r="AZ222" s="162"/>
      <c r="BA222" s="162"/>
      <c r="BB222" s="162"/>
      <c r="BC222" s="162"/>
      <c r="BD222" s="162"/>
      <c r="BE222" s="162"/>
      <c r="BF222" s="162"/>
      <c r="BG222" s="162"/>
      <c r="BH222" s="162"/>
      <c r="BI222" s="162"/>
      <c r="BJ222" s="162"/>
      <c r="BK222" s="162"/>
      <c r="BL222" s="162"/>
      <c r="BM222" s="162"/>
      <c r="BN222" s="162"/>
      <c r="BO222" s="162"/>
      <c r="BP222" s="162"/>
      <c r="BQ222" s="162"/>
      <c r="BR222" s="162"/>
      <c r="BS222" s="162"/>
      <c r="BT222" s="162"/>
      <c r="BU222" s="162"/>
      <c r="BV222" s="162"/>
      <c r="BW222" s="162"/>
      <c r="BX222" s="162"/>
      <c r="BY222" s="162"/>
      <c r="BZ222" s="162"/>
      <c r="CA222" s="162"/>
      <c r="CB222" s="162"/>
      <c r="CC222" s="162"/>
      <c r="CD222" s="162"/>
      <c r="CE222" s="162"/>
      <c r="CF222" s="162"/>
      <c r="CG222" s="162"/>
      <c r="CH222" s="162"/>
      <c r="CI222" s="162"/>
      <c r="CJ222" s="167"/>
    </row>
  </sheetData>
  <dataValidations count="2">
    <dataValidation allowBlank="1" showInputMessage="1" showErrorMessage="1" sqref="E1" xr:uid="{4D935161-CDD3-4592-B877-3FB59C99E142}"/>
    <dataValidation type="list" allowBlank="1" showInputMessage="1" showErrorMessage="1" sqref="E3:E222"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3"/>
  <sheetViews>
    <sheetView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10" ca="1" si="0">IFERROR(NOW()-F2,"-")</f>
        <v>45956.467051388892</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45956.467051388892</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45956.467051388892</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45956.467051388892</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45956.467051388892</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45956.467051388892</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45956.467051388892</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45956.467051388892</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45956.467051388892</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ref="G11:G74" ca="1" si="1">IFERROR(NOW()-F11,"-")</f>
        <v>45956.467051388892</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45956.467051388892</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45956.467051388892</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45956.467051388892</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45956.467051388892</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45956.467051388892</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45956.467051388892</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45956.467051388892</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45956.467051388892</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45956.467051388892</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45956.467051388892</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45956.467051388892</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45956.467051388892</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45956.467051388892</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45956.467051388892</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45956.467051388892</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45956.467051388892</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45956.467051388892</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45956.467051388892</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45956.467051388892</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45956.467051388892</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45956.467051388892</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45956.467051388892</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45956.467051388892</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45956.467051388892</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45956.467051388892</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45956.467051388892</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45956.467051388892</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45956.467051388892</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45956.467051388892</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45956.467051388892</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45956.467051388892</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45956.467051388892</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45956.467051388892</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45956.467051388892</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45956.467051388892</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45956.467051388892</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45956.467051388892</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45956.467051388892</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45956.467051388892</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45956.467051388892</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45956.467051388892</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45956.467051388892</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45956.467051388892</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45956.467051388892</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45956.467051388892</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45956.467051388892</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45956.467051388892</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45956.467051388892</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45956.467051388892</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45956.467051388892</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45956.467051388892</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45956.467051388892</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45956.467051388892</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45956.467051388892</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45956.467051388892</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45956.467051388892</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45956.467051388892</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45956.467051388892</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45956.467051388892</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45956.467051388892</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45956.467051388892</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45956.467051388892</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45956.467051388892</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ref="G75:G138" ca="1" si="2">IFERROR(NOW()-F75,"-")</f>
        <v>45956.467051388892</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45956.467051388892</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45956.467051388892</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45956.467051388892</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45956.467051388892</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45956.467051388892</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45956.467051388892</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45956.467051388892</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45956.467051388892</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45956.467051388892</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45956.467051388892</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45956.467051388892</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45956.467051388892</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45956.467051388892</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45956.467051388892</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45956.467051388892</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45956.467051388892</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45956.467051388892</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45956.467051388892</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45956.467051388892</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45956.467051388892</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45956.467051388892</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45956.467051388892</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45956.467051388892</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45956.467051388892</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45956.467051388892</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45956.467051388892</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45956.467051388892</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45956.467051388892</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45956.467051388892</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45956.467051388892</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45956.467051388892</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45956.467051388892</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45956.467051388892</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45956.467051388892</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45956.467051388892</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45956.467051388892</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45956.467051388892</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45956.467051388892</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45956.467051388892</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45956.467051388892</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45956.467051388892</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45956.467051388892</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45956.467051388892</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45956.467051388892</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45956.467051388892</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45956.467051388892</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45956.467051388892</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45956.467051388892</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45956.467051388892</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45956.467051388892</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45956.467051388892</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45956.467051388892</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45956.467051388892</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45956.467051388892</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45956.467051388892</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45956.467051388892</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45956.467051388892</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45956.467051388892</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45956.467051388892</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45956.467051388892</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45956.467051388892</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45956.467051388892</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45956.467051388892</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ref="G139:G202" ca="1" si="3">IFERROR(NOW()-F139,"-")</f>
        <v>45956.467051388892</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45956.467051388892</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45956.467051388892</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45956.467051388892</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45956.467051388892</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45956.467051388892</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45956.467051388892</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45956.467051388892</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45956.467051388892</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45956.467051388892</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45956.467051388892</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45956.467051388892</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45956.467051388892</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45956.467051388892</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45956.467051388892</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45956.467051388892</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45956.467051388892</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45956.467051388892</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45956.467051388892</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45956.467051388892</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45956.467051388892</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45956.467051388892</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45956.467051388892</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45956.467051388892</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45956.467051388892</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45956.467051388892</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45956.467051388892</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45956.467051388892</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45956.467051388892</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45956.467051388892</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45956.467051388892</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45956.467051388892</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45956.467051388892</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45956.467051388892</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45956.467051388892</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45956.467051388892</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45956.467051388892</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45956.467051388892</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45956.467051388892</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45956.467051388892</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45956.467051388892</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45956.467051388892</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45956.467051388892</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45956.467051388892</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45956.467051388892</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45956.467051388892</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45956.467051388892</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45956.467051388892</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45956.467051388892</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45956.467051388892</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45956.467051388892</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45956.467051388892</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45956.467051388892</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45956.467051388892</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45956.467051388892</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45956.467051388892</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45956.467051388892</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45956.467051388892</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45956.467051388892</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45956.467051388892</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45956.467051388892</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45956.467051388892</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45956.467051388892</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45956.467051388892</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ref="G203:G266" ca="1" si="4">IFERROR(NOW()-F203,"-")</f>
        <v>45956.467051388892</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45956.467051388892</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45956.467051388892</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45956.467051388892</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45956.467051388892</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45956.467051388892</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45956.467051388892</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45956.467051388892</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45956.467051388892</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45956.467051388892</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45956.467051388892</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45956.467051388892</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45956.467051388892</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45956.467051388892</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45956.467051388892</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45956.467051388892</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45956.467051388892</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45956.467051388892</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45956.467051388892</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45956.467051388892</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45956.467051388892</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45956.467051388892</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45956.467051388892</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45956.467051388892</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45956.467051388892</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45956.467051388892</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45956.467051388892</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45956.467051388892</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45956.467051388892</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45956.467051388892</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45956.467051388892</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45956.467051388892</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45956.467051388892</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45956.467051388892</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45956.467051388892</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45956.467051388892</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45956.467051388892</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45956.467051388892</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45956.467051388892</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45956.467051388892</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45956.467051388892</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45956.467051388892</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45956.467051388892</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45956.467051388892</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45956.467051388892</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45956.467051388892</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45956.467051388892</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45956.467051388892</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45956.467051388892</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45956.467051388892</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45956.467051388892</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45956.467051388892</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45956.467051388892</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45956.467051388892</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45956.467051388892</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45956.467051388892</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45956.467051388892</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45956.467051388892</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45956.467051388892</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45956.467051388892</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45956.467051388892</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45956.467051388892</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45956.467051388892</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45956.467051388892</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ref="G267:G330" ca="1" si="5">IFERROR(NOW()-F267,"-")</f>
        <v>45956.467051388892</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45956.467051388892</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45956.467051388892</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45956.467051388892</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45956.467051388892</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45956.467051388892</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45956.467051388892</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45956.467051388892</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45956.467051388892</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45956.467051388892</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45956.467051388892</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45956.467051388892</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45956.467051388892</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45956.467051388892</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45956.467051388892</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45956.467051388892</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45956.467051388892</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45956.467051388892</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45956.467051388892</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45956.467051388892</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45956.467051388892</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45956.467051388892</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45956.467051388892</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45956.467051388892</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45956.467051388892</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45956.467051388892</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45956.467051388892</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45956.467051388892</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45956.467051388892</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45956.467051388892</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45956.467051388892</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45956.467051388892</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45956.467051388892</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45956.467051388892</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45956.467051388892</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45956.467051388892</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45956.467051388892</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45956.467051388892</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45956.467051388892</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45956.467051388892</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45956.467051388892</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45956.467051388892</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45956.467051388892</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45956.467051388892</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45956.467051388892</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45956.467051388892</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45956.467051388892</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45956.467051388892</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45956.467051388892</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45956.467051388892</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45956.467051388892</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45956.467051388892</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45956.467051388892</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45956.467051388892</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45956.467051388892</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45956.467051388892</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45956.467051388892</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45956.467051388892</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45956.467051388892</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45956.467051388892</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45956.467051388892</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45956.467051388892</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45956.467051388892</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45956.467051388892</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ref="G331:G394" ca="1" si="6">IFERROR(NOW()-F331,"-")</f>
        <v>45956.467051388892</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45956.467051388892</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45956.467051388892</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45956.467051388892</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45956.467051388892</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45956.467051388892</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45956.467051388892</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45956.467051388892</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45956.467051388892</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45956.467051388892</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45956.467051388892</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45956.467051388892</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45956.467051388892</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45956.467051388892</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45956.467051388892</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45956.467051388892</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45956.467051388892</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45956.467051388892</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45956.467051388892</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45956.467051388892</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45956.467051388892</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45956.467051388892</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45956.467051388892</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45956.467051388892</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45956.467051388892</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45956.467051388892</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45956.467051388892</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45956.467051388892</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45956.467051388892</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45956.467051388892</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45956.467051388892</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45956.467051388892</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45956.467051388892</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45956.467051388892</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45956.467051388892</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45956.467051388892</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45956.467051388892</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45956.467051388892</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45956.467051388892</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45956.467051388892</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45956.467051388892</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45956.467051388892</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45956.467051388892</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45956.467051388892</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45956.467051388892</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45956.467051388892</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45956.467051388892</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45956.467051388892</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45956.467051388892</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45956.467051388892</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45956.467051388892</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45956.467051388892</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45956.467051388892</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45956.467051388892</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45956.467051388892</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45956.467051388892</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45956.467051388892</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45956.467051388892</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45956.467051388892</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45956.467051388892</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45956.467051388892</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45956.467051388892</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45956.467051388892</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45956.467051388892</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ref="G395:G458" ca="1" si="7">IFERROR(NOW()-F395,"-")</f>
        <v>45956.467051388892</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45956.467051388892</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45956.467051388892</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45956.467051388892</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45956.467051388892</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45956.467051388892</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45956.467051388892</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45956.467051388892</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45956.467051388892</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45956.467051388892</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45956.467051388892</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45956.467051388892</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45956.467051388892</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45956.467051388892</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45956.467051388892</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45956.467051388892</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45956.467051388892</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45956.467051388892</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45956.467051388892</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45956.467051388892</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45956.467051388892</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45956.467051388892</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45956.467051388892</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45956.467051388892</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45956.467051388892</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45956.467051388892</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45956.467051388892</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45956.467051388892</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45956.467051388892</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45956.467051388892</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45956.467051388892</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45956.467051388892</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45956.467051388892</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45956.467051388892</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45956.467051388892</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45956.467051388892</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45956.467051388892</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45956.467051388892</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45956.467051388892</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45956.467051388892</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45956.467051388892</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45956.467051388892</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45956.467051388892</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45956.467051388892</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45956.467051388892</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45956.467051388892</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45956.467051388892</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45956.467051388892</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45956.467051388892</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45956.467051388892</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45956.467051388892</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45956.467051388892</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45956.467051388892</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45956.467051388892</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45956.467051388892</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45956.467051388892</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45956.467051388892</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45956.467051388892</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45956.467051388892</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45956.467051388892</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45956.467051388892</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45956.467051388892</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45956.467051388892</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45956.467051388892</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ref="G459:G522" ca="1" si="8">IFERROR(NOW()-F459,"-")</f>
        <v>45956.467051388892</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45956.467051388892</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45956.467051388892</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45956.467051388892</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45956.467051388892</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45956.467051388892</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45956.467051388892</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45956.467051388892</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45956.467051388892</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45956.467051388892</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45956.467051388892</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45956.467051388892</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45956.467051388892</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45956.467051388892</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45956.467051388892</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45956.467051388892</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45956.467051388892</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45956.467051388892</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45956.467051388892</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45956.467051388892</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45956.467051388892</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45956.467051388892</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45956.467051388892</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45956.467051388892</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45956.467051388892</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45956.467051388892</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45956.467051388892</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45956.467051388892</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45956.467051388892</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45956.467051388892</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45956.467051388892</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45956.467051388892</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45956.467051388892</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45956.467051388892</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45956.467051388892</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45956.467051388892</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45956.467051388892</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45956.467051388892</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45956.467051388892</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45956.467051388892</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45956.467051388892</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45956.467051388892</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45956.467051388892</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45956.467051388892</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45956.467051388892</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45956.467051388892</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45956.467051388892</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45956.467051388892</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45956.467051388892</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45956.467051388892</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45956.467051388892</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45956.467051388892</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45956.467051388892</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45956.467051388892</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45956.467051388892</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45956.467051388892</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45956.467051388892</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45956.467051388892</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45956.467051388892</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45956.467051388892</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45956.467051388892</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45956.467051388892</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45956.467051388892</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45956.467051388892</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ref="G523:G586" ca="1" si="9">IFERROR(NOW()-F523,"-")</f>
        <v>45956.467051388892</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45956.467051388892</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45956.467051388892</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45956.467051388892</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45956.467051388892</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45956.467051388892</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45956.467051388892</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45956.467051388892</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45956.467051388892</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45956.467051388892</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45956.467051388892</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45956.467051388892</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45956.467051388892</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45956.467051388892</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45956.467051388892</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45956.467051388892</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45956.467051388892</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45956.467051388892</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45956.467051388892</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45956.467051388892</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45956.467051388892</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45956.467051388892</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45956.467051388892</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45956.467051388892</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45956.467051388892</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45956.467051388892</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45956.467051388892</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45956.467051388892</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45956.467051388892</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45956.467051388892</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45956.467051388892</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45956.467051388892</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45956.467051388892</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45956.467051388892</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45956.467051388892</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45956.467051388892</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45956.467051388892</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45956.467051388892</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45956.467051388892</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45956.467051388892</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45956.467051388892</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45956.467051388892</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45956.467051388892</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45956.467051388892</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45956.467051388892</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45956.467051388892</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45956.467051388892</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45956.467051388892</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45956.467051388892</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45956.467051388892</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45956.467051388892</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45956.467051388892</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45956.467051388892</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45956.467051388892</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45956.467051388892</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45956.467051388892</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45956.467051388892</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45956.467051388892</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45956.467051388892</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45956.467051388892</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45956.467051388892</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45956.467051388892</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45956.467051388892</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45956.467051388892</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ref="G587:G650" ca="1" si="10">IFERROR(NOW()-F587,"-")</f>
        <v>45956.467051388892</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45956.467051388892</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45956.467051388892</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45956.467051388892</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45956.467051388892</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45956.467051388892</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45956.467051388892</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45956.467051388892</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45956.467051388892</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45956.467051388892</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45956.467051388892</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45956.467051388892</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45956.467051388892</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45956.467051388892</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45956.467051388892</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45956.467051388892</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45956.467051388892</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45956.467051388892</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45956.467051388892</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45956.467051388892</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45956.467051388892</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45956.467051388892</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45956.467051388892</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45956.467051388892</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45956.467051388892</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45956.467051388892</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45956.467051388892</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45956.467051388892</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45956.467051388892</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45956.467051388892</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45956.467051388892</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45956.467051388892</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45956.467051388892</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45956.467051388892</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45956.467051388892</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45956.467051388892</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45956.467051388892</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45956.467051388892</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45956.467051388892</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45956.467051388892</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45956.467051388892</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45956.467051388892</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45956.467051388892</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45956.467051388892</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45956.467051388892</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45956.467051388892</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45956.467051388892</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45956.467051388892</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45956.467051388892</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45956.467051388892</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45956.467051388892</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45956.467051388892</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45956.467051388892</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45956.467051388892</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45956.467051388892</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45956.467051388892</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45956.467051388892</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45956.467051388892</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45956.467051388892</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45956.467051388892</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45956.467051388892</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45956.467051388892</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45956.467051388892</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45956.467051388892</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ref="G651:G714" ca="1" si="11">IFERROR(NOW()-F651,"-")</f>
        <v>45956.467051388892</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45956.467051388892</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45956.467051388892</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45956.467051388892</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45956.467051388892</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45956.467051388892</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45956.467051388892</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45956.467051388892</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45956.467051388892</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45956.467051388892</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45956.467051388892</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45956.467051388892</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45956.467051388892</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45956.467051388892</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45956.467051388892</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45956.467051388892</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45956.467051388892</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45956.467051388892</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45956.467051388892</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45956.467051388892</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45956.467051388892</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45956.467051388892</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45956.467051388892</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45956.467051388892</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45956.467051388892</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45956.467051388892</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45956.467051388892</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45956.467051388892</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45956.467051388892</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45956.467051388892</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45956.467051388892</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45956.467051388892</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45956.467051388892</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45956.467051388892</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45956.467051388892</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45956.467051388892</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45956.467051388892</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45956.467051388892</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45956.467051388892</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45956.467051388892</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45956.467051388892</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45956.467051388892</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45956.467051388892</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45956.467051388892</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45956.467051388892</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45956.467051388892</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45956.467051388892</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45956.467051388892</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45956.467051388892</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45956.467051388892</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45956.467051388892</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45956.467051388892</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45956.467051388892</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45956.467051388892</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45956.467051388892</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45956.467051388892</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45956.467051388892</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45956.467051388892</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45956.467051388892</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45956.467051388892</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45956.467051388892</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45956.467051388892</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45956.467051388892</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45956.467051388892</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ref="G715:G778" ca="1" si="12">IFERROR(NOW()-F715,"-")</f>
        <v>45956.467051388892</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45956.467051388892</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45956.467051388892</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45956.467051388892</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45956.467051388892</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45956.467051388892</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45956.467051388892</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45956.467051388892</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45956.467051388892</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45956.467051388892</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45956.467051388892</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45956.467051388892</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45956.467051388892</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45956.467051388892</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45956.467051388892</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45956.467051388892</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45956.467051388892</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45956.467051388892</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45956.467051388892</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45956.467051388892</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45956.467051388892</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45956.467051388892</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45956.467051388892</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45956.467051388892</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45956.467051388892</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45956.467051388892</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45956.467051388892</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45956.467051388892</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45956.467051388892</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45956.467051388892</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45956.467051388892</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45956.467051388892</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45956.467051388892</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45956.467051388892</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45956.467051388892</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45956.467051388892</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45956.467051388892</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45956.467051388892</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45956.467051388892</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45956.467051388892</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45956.467051388892</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45956.467051388892</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45956.467051388892</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45956.467051388892</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45956.467051388892</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45956.467051388892</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45956.467051388892</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45956.467051388892</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45956.467051388892</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45956.467051388892</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45956.467051388892</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45956.467051388892</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45956.467051388892</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45956.467051388892</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45956.467051388892</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45956.467051388892</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45956.467051388892</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45956.467051388892</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45956.467051388892</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45956.467051388892</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45956.467051388892</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45956.467051388892</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45956.467051388892</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45956.467051388892</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ref="G779:G842" ca="1" si="13">IFERROR(NOW()-F779,"-")</f>
        <v>45956.467051388892</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45956.467051388892</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45956.467051388892</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45956.467051388892</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45956.467051388892</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45956.467051388892</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45956.467051388892</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45956.467051388892</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45956.467051388892</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45956.467051388892</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45956.467051388892</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45956.467051388892</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45956.467051388892</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45956.467051388892</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45956.467051388892</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45956.467051388892</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45956.467051388892</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45956.467051388892</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45956.467051388892</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45956.467051388892</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45956.467051388892</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45956.467051388892</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45956.467051388892</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45956.467051388892</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45956.467051388892</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45956.467051388892</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45956.467051388892</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45956.467051388892</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45956.467051388892</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45956.467051388892</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45956.467051388892</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45956.467051388892</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45956.467051388892</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45956.467051388892</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45956.467051388892</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45956.467051388892</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45956.467051388892</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45956.467051388892</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45956.467051388892</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45956.467051388892</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45956.467051388892</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45956.467051388892</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45956.467051388892</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45956.467051388892</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45956.467051388892</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45956.467051388892</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45956.467051388892</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45956.467051388892</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45956.467051388892</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45956.467051388892</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45956.467051388892</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45956.467051388892</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45956.467051388892</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45956.467051388892</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45956.467051388892</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45956.467051388892</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45956.467051388892</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45956.467051388892</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45956.467051388892</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45956.467051388892</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45956.467051388892</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45956.467051388892</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45956.467051388892</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45956.467051388892</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ref="G843:G906" ca="1" si="14">IFERROR(NOW()-F843,"-")</f>
        <v>45956.467051388892</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45956.467051388892</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45956.467051388892</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45956.467051388892</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45956.467051388892</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45956.467051388892</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45956.467051388892</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45956.467051388892</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45956.467051388892</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45956.467051388892</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45956.467051388892</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45956.467051388892</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45956.467051388892</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45956.467051388892</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45956.467051388892</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45956.467051388892</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45956.467051388892</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45956.467051388892</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45956.467051388892</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45956.467051388892</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45956.467051388892</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45956.467051388892</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45956.467051388892</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45956.467051388892</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45956.467051388892</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45956.467051388892</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45956.467051388892</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45956.467051388892</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45956.467051388892</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45956.467051388892</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45956.467051388892</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45956.467051388892</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45956.467051388892</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45956.467051388892</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45956.467051388892</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45956.467051388892</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45956.467051388892</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45956.467051388892</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45956.467051388892</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45956.467051388892</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45956.467051388892</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45956.467051388892</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45956.467051388892</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45956.467051388892</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45956.467051388892</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45956.467051388892</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45956.467051388892</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45956.467051388892</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45956.467051388892</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45956.467051388892</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45956.467051388892</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45956.467051388892</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45956.467051388892</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45956.467051388892</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45956.467051388892</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45956.467051388892</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45956.467051388892</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45956.467051388892</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45956.467051388892</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45956.467051388892</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45956.467051388892</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45956.467051388892</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45956.467051388892</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45956.467051388892</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ref="G907:G970" ca="1" si="15">IFERROR(NOW()-F907,"-")</f>
        <v>45956.467051388892</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45956.467051388892</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45956.467051388892</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45956.467051388892</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45956.467051388892</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45956.467051388892</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45956.467051388892</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45956.467051388892</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45956.467051388892</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45956.467051388892</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45956.467051388892</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45956.467051388892</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45956.467051388892</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45956.467051388892</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45956.467051388892</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45956.467051388892</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45956.467051388892</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45956.467051388892</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45956.467051388892</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45956.467051388892</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45956.467051388892</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45956.467051388892</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45956.467051388892</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45956.467051388892</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45956.467051388892</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45956.467051388892</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45956.467051388892</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45956.467051388892</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45956.467051388892</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45956.467051388892</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45956.467051388892</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45956.467051388892</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45956.467051388892</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45956.467051388892</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45956.467051388892</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45956.467051388892</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45956.467051388892</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45956.467051388892</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45956.467051388892</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45956.467051388892</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45956.467051388892</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45956.467051388892</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45956.467051388892</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45956.467051388892</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45956.467051388892</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45956.467051388892</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45956.467051388892</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45956.467051388892</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45956.467051388892</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45956.467051388892</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45956.467051388892</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45956.467051388892</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45956.467051388892</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45956.467051388892</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45956.467051388892</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45956.467051388892</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45956.467051388892</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45956.467051388892</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45956.467051388892</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45956.467051388892</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45956.467051388892</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45956.467051388892</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45956.467051388892</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45956.467051388892</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ref="G971:G1034" ca="1" si="16">IFERROR(NOW()-F971,"-")</f>
        <v>45956.467051388892</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45956.467051388892</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45956.467051388892</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45956.467051388892</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45956.467051388892</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45956.467051388892</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45956.467051388892</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45956.467051388892</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45956.467051388892</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45956.467051388892</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45956.467051388892</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45956.467051388892</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45956.467051388892</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45956.467051388892</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45956.467051388892</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45956.467051388892</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45956.467051388892</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45956.467051388892</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45956.467051388892</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45956.467051388892</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45956.467051388892</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45956.467051388892</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45956.467051388892</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45956.467051388892</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45956.467051388892</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45956.467051388892</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45956.467051388892</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45956.467051388892</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45956.467051388892</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45956.467051388892</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45956.467051388892</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45956.467051388892</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45956.467051388892</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45956.467051388892</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45956.467051388892</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45956.467051388892</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45956.467051388892</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45956.467051388892</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45956.467051388892</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45956.467051388892</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45956.467051388892</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45956.467051388892</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45956.467051388892</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45956.467051388892</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45956.467051388892</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45956.467051388892</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45956.467051388892</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45956.467051388892</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45956.467051388892</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45956.467051388892</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45956.467051388892</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45956.467051388892</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45956.467051388892</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45956.467051388892</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45956.467051388892</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45956.467051388892</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45956.467051388892</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45956.467051388892</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45956.467051388892</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45956.467051388892</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45956.467051388892</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45956.467051388892</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45956.467051388892</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45956.467051388892</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ref="G1035:G1098" ca="1" si="17">IFERROR(NOW()-F1035,"-")</f>
        <v>45956.467051388892</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45956.467051388892</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45956.467051388892</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45956.467051388892</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45956.467051388892</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45956.467051388892</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45956.467051388892</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45956.467051388892</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45956.467051388892</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45956.467051388892</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45956.467051388892</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45956.467051388892</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45956.467051388892</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45956.467051388892</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45956.467051388892</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45956.467051388892</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45956.467051388892</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45956.467051388892</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45956.467051388892</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45956.467051388892</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45956.467051388892</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45956.467051388892</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45956.467051388892</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45956.467051388892</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45956.467051388892</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45956.467051388892</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45956.467051388892</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45956.467051388892</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45956.467051388892</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45956.467051388892</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45956.467051388892</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45956.467051388892</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45956.467051388892</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45956.467051388892</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45956.467051388892</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45956.467051388892</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45956.467051388892</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45956.467051388892</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45956.467051388892</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45956.467051388892</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45956.467051388892</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45956.467051388892</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45956.467051388892</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45956.467051388892</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45956.467051388892</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45956.467051388892</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45956.467051388892</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45956.467051388892</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45956.467051388892</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45956.467051388892</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45956.467051388892</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45956.467051388892</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45956.467051388892</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45956.467051388892</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45956.467051388892</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45956.467051388892</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45956.467051388892</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45956.467051388892</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45956.467051388892</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45956.467051388892</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45956.467051388892</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45956.467051388892</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45956.467051388892</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45956.467051388892</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ref="G1099:G1113" ca="1" si="18">IFERROR(NOW()-F1099,"-")</f>
        <v>45956.467051388892</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45956.467051388892</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45956.467051388892</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45956.467051388892</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45956.467051388892</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45956.467051388892</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45956.467051388892</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45956.467051388892</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45956.467051388892</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45956.467051388892</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45956.467051388892</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45956.467051388892</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45956.467051388892</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45956.467051388892</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45956.467051388892</v>
      </c>
      <c r="H1113" s="22"/>
      <c r="I1113" s="19" t="str">
        <f>IFERROR(VLOOKUP(D1113,DB!A:F,6,0),"")</f>
        <v/>
      </c>
      <c r="J1113" s="18" t="str">
        <f>IFERROR(VLOOKUP(D1113,DB!A:G,7,0),"")</f>
        <v/>
      </c>
      <c r="K1113" s="46"/>
      <c r="L1113" s="23" t="str">
        <f>IFERROR(VLOOKUP(D1113,DB!A:I,9,0),"")</f>
        <v/>
      </c>
    </row>
  </sheetData>
  <dataValidations count="2">
    <dataValidation allowBlank="1" showInputMessage="1" showErrorMessage="1" sqref="E1" xr:uid="{5914219A-CB83-432D-936A-CC0CB6F3982A}"/>
    <dataValidation type="list" allowBlank="1" showInputMessage="1" showErrorMessage="1" sqref="E2:E1113"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17"/>
  <sheetViews>
    <sheetView workbookViewId="0">
      <selection activeCell="D33" sqref="D33"/>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39090</v>
      </c>
      <c r="B2" s="94" t="str">
        <f>IFERROR(VLOOKUP(D2,DB!A:K,11,0),"")</f>
        <v>R4</v>
      </c>
      <c r="C2" s="97">
        <v>1</v>
      </c>
      <c r="D2" s="94" t="s">
        <v>35115</v>
      </c>
      <c r="E2" s="98" t="s">
        <v>38998</v>
      </c>
      <c r="F2" s="99">
        <v>45703.480717592596</v>
      </c>
      <c r="G2" s="100">
        <f ca="1">IFERROR(NOW()-F2,"")</f>
        <v>252.98633379629609</v>
      </c>
      <c r="H2" s="99">
        <v>45703.474768518521</v>
      </c>
      <c r="I2" s="99" t="str">
        <f>IFERROR(VLOOKUP(D2,DB!A:F,6,0),"")</f>
        <v>SCECO</v>
      </c>
      <c r="J2" s="99" t="str">
        <f>IFERROR(VLOOKUP(D2,DB!A:G,7,0),"")</f>
        <v>Dead</v>
      </c>
      <c r="K2" s="101" t="s">
        <v>39091</v>
      </c>
      <c r="L2" s="94" t="str">
        <f>IFERROR(VLOOKUP(D2,DB!A:I,9,0),"")</f>
        <v>Latis</v>
      </c>
    </row>
    <row r="3" spans="1:16" ht="30" customHeight="1">
      <c r="A3" s="94" t="s">
        <v>39092</v>
      </c>
      <c r="B3" s="94" t="str">
        <f>IFERROR(VLOOKUP(D3,DB!A:K,11,0),"")</f>
        <v>R4</v>
      </c>
      <c r="C3" s="94">
        <v>1</v>
      </c>
      <c r="D3" s="94" t="s">
        <v>27420</v>
      </c>
      <c r="E3" s="98" t="s">
        <v>38998</v>
      </c>
      <c r="F3" s="123">
        <v>45953.634722222225</v>
      </c>
      <c r="G3" s="124">
        <f ca="1">IFERROR(NOW()-F3,"")</f>
        <v>2.8323291666674777</v>
      </c>
      <c r="H3" s="123">
        <v>45953.546631944446</v>
      </c>
      <c r="I3" s="99" t="str">
        <f>IFERROR(VLOOKUP(D3,DB!A:F,6,0),"")</f>
        <v>SCECO</v>
      </c>
      <c r="J3" s="99" t="str">
        <f>IFERROR(VLOOKUP(D3,DB!A:G,7,0),"")</f>
        <v>Dead</v>
      </c>
      <c r="K3" s="125" t="s">
        <v>39093</v>
      </c>
      <c r="L3" s="121" t="str">
        <f>IFERROR(VLOOKUP(D3,DB!A:I,9,0),"")</f>
        <v>Latis</v>
      </c>
    </row>
    <row r="4" spans="1:16" ht="15" customHeight="1">
      <c r="A4" s="119" t="s">
        <v>39094</v>
      </c>
      <c r="B4" s="119" t="str">
        <f>IFERROR(VLOOKUP(D4,DB!A:K,11,0),"")</f>
        <v>R4</v>
      </c>
      <c r="C4" s="120">
        <v>1</v>
      </c>
      <c r="D4" s="121" t="s">
        <v>27169</v>
      </c>
      <c r="E4" s="98" t="s">
        <v>38998</v>
      </c>
      <c r="F4" s="123">
        <v>45956.379861111112</v>
      </c>
      <c r="G4" s="124">
        <f ca="1">IFERROR(NOW()-F4,"")</f>
        <v>8.7190277779882308E-2</v>
      </c>
      <c r="H4" s="123">
        <v>45956.374675925923</v>
      </c>
      <c r="I4" s="119" t="str">
        <f>IFERROR(VLOOKUP(D4,DB!A:F,6,0),"")</f>
        <v>SCECO</v>
      </c>
      <c r="J4" s="119" t="str">
        <f>IFERROR(VLOOKUP(D4,DB!A:G,7,0),"")</f>
        <v>Dead</v>
      </c>
      <c r="K4" s="125" t="s">
        <v>39095</v>
      </c>
      <c r="L4" s="121" t="str">
        <f>IFERROR(VLOOKUP(D4,DB!A:I,9,0),"")</f>
        <v>Latis</v>
      </c>
    </row>
    <row r="5" spans="1:16" ht="15" customHeight="1">
      <c r="A5" s="119" t="s">
        <v>39096</v>
      </c>
      <c r="B5" s="119" t="str">
        <f>IFERROR(VLOOKUP(D5,DB!A:K,11,0),"")</f>
        <v>R4</v>
      </c>
      <c r="C5" s="120">
        <v>1</v>
      </c>
      <c r="D5" s="94" t="s">
        <v>39097</v>
      </c>
      <c r="E5" s="98" t="s">
        <v>39081</v>
      </c>
      <c r="F5" s="123">
        <v>45956.456828703704</v>
      </c>
      <c r="G5" s="124">
        <f ca="1">IFERROR(NOW()-F5,"")</f>
        <v>1.0222685188637115E-2</v>
      </c>
      <c r="H5" s="123">
        <v>45956.462500000001</v>
      </c>
      <c r="I5" s="119" t="str">
        <f>IFERROR(VLOOKUP(D5,DB!A:F,6,0),"")</f>
        <v>SCECO</v>
      </c>
      <c r="J5" s="119" t="str">
        <f>IFERROR(VLOOKUP(D5,DB!A:G,7,0),"")</f>
        <v>In progress</v>
      </c>
      <c r="K5" s="125"/>
      <c r="L5" s="121" t="str">
        <f>IFERROR(VLOOKUP(D5,DB!A:I,9,0),"")</f>
        <v>Latis</v>
      </c>
    </row>
    <row r="6" spans="1:16" ht="15" customHeight="1">
      <c r="A6" s="119"/>
      <c r="B6" s="119" t="str">
        <f>IFERROR(VLOOKUP(D6,DB!A:K,11,0),"")</f>
        <v/>
      </c>
      <c r="C6" s="120"/>
      <c r="D6" s="121"/>
      <c r="E6" s="98"/>
      <c r="F6" s="123"/>
      <c r="G6" s="124">
        <f ca="1">IFERROR(NOW()-F6,"")</f>
        <v>45956.467051388892</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45956.467051388892</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122"/>
      <c r="F8" s="123"/>
      <c r="G8" s="124">
        <f ca="1">IFERROR(NOW()-F8,"")</f>
        <v>45956.467051388892</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122"/>
      <c r="F9" s="123"/>
      <c r="G9" s="124">
        <f ca="1">IFERROR(NOW()-F9,"")</f>
        <v>45956.467051388892</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122"/>
      <c r="F10" s="123"/>
      <c r="G10" s="124">
        <f ca="1">IFERROR(NOW()-F10,"")</f>
        <v>45956.467051388892</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122"/>
      <c r="F11" s="123"/>
      <c r="G11" s="124">
        <f ca="1">IFERROR(NOW()-F11,"")</f>
        <v>45956.467051388892</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122"/>
      <c r="F12" s="123"/>
      <c r="G12" s="124">
        <f ca="1">IFERROR(NOW()-F12,"")</f>
        <v>45956.467051388892</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94"/>
      <c r="E13" s="122"/>
      <c r="F13" s="123"/>
      <c r="G13" s="124">
        <f ca="1">IFERROR(NOW()-F13,"")</f>
        <v>45956.467051388892</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94"/>
      <c r="E14" s="122"/>
      <c r="F14" s="123"/>
      <c r="G14" s="124">
        <f ca="1">IFERROR(NOW()-F14,"")</f>
        <v>45956.467051388892</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94"/>
      <c r="E15" s="122"/>
      <c r="F15" s="123"/>
      <c r="G15" s="124">
        <f ca="1">IFERROR(NOW()-F15,"")</f>
        <v>45956.467051388892</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94"/>
      <c r="E16" s="122"/>
      <c r="F16" s="123"/>
      <c r="G16" s="124">
        <f ca="1">IFERROR(NOW()-F16,"")</f>
        <v>45956.467051388892</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94"/>
      <c r="E17" s="122"/>
      <c r="F17" s="123"/>
      <c r="G17" s="124">
        <f ca="1">IFERROR(NOW()-F17,"")</f>
        <v>45956.467051388892</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94"/>
      <c r="E18" s="122"/>
      <c r="F18" s="123"/>
      <c r="G18" s="124">
        <f ca="1">IFERROR(NOW()-F18,"")</f>
        <v>45956.467051388892</v>
      </c>
      <c r="H18" s="123"/>
      <c r="I18" s="119" t="str">
        <f>IFERROR(VLOOKUP(D18,DB!A:F,6,0),"")</f>
        <v/>
      </c>
      <c r="J18" s="119" t="str">
        <f>IFERROR(VLOOKUP(D18,DB!A:G,7,0),"")</f>
        <v/>
      </c>
      <c r="K18" s="125"/>
      <c r="L18" s="121" t="str">
        <f>IFERROR(VLOOKUP(D18,DB!A:I,9,0),"")</f>
        <v/>
      </c>
    </row>
    <row r="19" spans="1:12" ht="15" customHeight="1">
      <c r="A19" s="119"/>
      <c r="B19" s="119" t="str">
        <f>IFERROR(VLOOKUP(D19,DB!A:K,11,0),"")</f>
        <v>R4</v>
      </c>
      <c r="C19" s="120"/>
      <c r="D19" t="s">
        <v>23868</v>
      </c>
      <c r="E19" s="122"/>
      <c r="F19" s="123"/>
      <c r="G19" s="124">
        <f ca="1">IFERROR(NOW()-F19,"")</f>
        <v>45956.467051388892</v>
      </c>
      <c r="H19" s="123"/>
      <c r="I19" s="119" t="str">
        <f>IFERROR(VLOOKUP(D19,DB!A:F,6,0),"")</f>
        <v>SCECO</v>
      </c>
      <c r="J19" s="119" t="str">
        <f>IFERROR(VLOOKUP(D19,DB!A:G,7,0),"")</f>
        <v>In progress</v>
      </c>
      <c r="K19" s="125"/>
      <c r="L19" s="121" t="str">
        <f>IFERROR(VLOOKUP(D19,DB!A:I,9,0),"")</f>
        <v>Latis</v>
      </c>
    </row>
    <row r="20" spans="1:12" ht="15" customHeight="1">
      <c r="A20" s="119"/>
      <c r="B20" s="119" t="str">
        <f>IFERROR(VLOOKUP(D20,DB!A:K,11,0),"")</f>
        <v/>
      </c>
      <c r="C20" s="120"/>
      <c r="D20" s="94"/>
      <c r="E20" s="122"/>
      <c r="F20" s="123"/>
      <c r="G20" s="124">
        <f ca="1">IFERROR(NOW()-F20,"")</f>
        <v>45956.467051388892</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45956.467051388892</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45956.467051388892</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45956.467051388892</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45956.467051388892</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45956.467051388892</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45956.467051388892</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45956.467051388892</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45956.467051388892</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45956.467051388892</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45956.467051388892</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45956.467051388892</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45956.467051388892</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45956.467051388892</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45956.467051388892</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45956.467051388892</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45956.467051388892</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45956.467051388892</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45956.467051388892</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45956.467051388892</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45956.467051388892</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45956.467051388892</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45956.467051388892</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45956.467051388892</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45956.467051388892</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45956.467051388892</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45956.467051388892</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45956.467051388892</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45956.467051388892</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45956.467051388892</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45956.467051388892</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45956.467051388892</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45956.467051388892</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45956.467051388892</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45956.467051388892</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45956.467051388892</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45956.467051388892</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45956.467051388892</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45956.467051388892</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45956.467051388892</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45956.467051388892</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45956.467051388892</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45956.467051388892</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45956.467051388892</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45956.467051388892</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45956.467051388892</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45956.467051388892</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45956.467051388892</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45956.467051388892</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45956.467051388892</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45956.467051388892</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45956.467051388892</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45956.467051388892</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45956.467051388892</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45956.467051388892</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45956.467051388892</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45956.467051388892</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45956.467051388892</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45956.467051388892</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45956.467051388892</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45956.467051388892</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45956.467051388892</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45956.467051388892</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45956.467051388892</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45956.467051388892</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45956.467051388892</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45956.467051388892</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45956.467051388892</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45956.467051388892</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45956.467051388892</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45956.467051388892</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45956.467051388892</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45956.467051388892</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45956.467051388892</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45956.467051388892</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45956.467051388892</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45956.467051388892</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45956.467051388892</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45956.467051388892</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45956.467051388892</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45956.467051388892</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45956.467051388892</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45956.467051388892</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45956.467051388892</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45956.467051388892</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45956.467051388892</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45956.467051388892</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45956.467051388892</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45956.467051388892</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45956.467051388892</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45956.467051388892</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45956.467051388892</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45956.467051388892</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45956.467051388892</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45956.467051388892</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45956.467051388892</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45956.467051388892</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45956.467051388892</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45956.467051388892</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45956.467051388892</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45956.467051388892</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45956.467051388892</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45956.467051388892</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45956.467051388892</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45956.467051388892</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45956.467051388892</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45956.467051388892</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45956.467051388892</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45956.467051388892</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45956.467051388892</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45956.467051388892</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45956.467051388892</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45956.467051388892</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45956.467051388892</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45956.467051388892</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45956.467051388892</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45956.467051388892</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45956.467051388892</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45956.467051388892</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45956.467051388892</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45956.467051388892</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45956.467051388892</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45956.467051388892</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45956.467051388892</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45956.467051388892</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45956.467051388892</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45956.467051388892</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45956.467051388892</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45956.467051388892</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45956.467051388892</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45956.467051388892</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45956.467051388892</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45956.467051388892</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45956.467051388892</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45956.467051388892</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45956.467051388892</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45956.467051388892</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45956.467051388892</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45956.467051388892</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45956.467051388892</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45956.467051388892</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45956.467051388892</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45956.467051388892</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45956.467051388892</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45956.467051388892</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45956.467051388892</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45956.467051388892</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45956.467051388892</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45956.467051388892</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45956.467051388892</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45956.467051388892</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45956.467051388892</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45956.467051388892</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45956.467051388892</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45956.467051388892</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45956.467051388892</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45956.467051388892</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45956.467051388892</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45956.467051388892</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45956.467051388892</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45956.467051388892</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45956.467051388892</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45956.467051388892</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45956.467051388892</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45956.467051388892</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45956.467051388892</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45956.467051388892</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45956.467051388892</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45956.467051388892</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45956.467051388892</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45956.467051388892</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45956.467051388892</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45956.467051388892</v>
      </c>
      <c r="H192" s="123"/>
      <c r="I192" s="119" t="str">
        <f>IFERROR(VLOOKUP(D192,DB!A:F,6,0),"")</f>
        <v/>
      </c>
      <c r="J192" s="119" t="str">
        <f>IFERROR(VLOOKUP(D192,DB!A:G,7,0),"")</f>
        <v/>
      </c>
      <c r="K192" s="125"/>
      <c r="L192" s="121" t="str">
        <f>IFERROR(VLOOKUP(D192,DB!A:I,9,0),"")</f>
        <v/>
      </c>
    </row>
    <row r="193" spans="1:12" ht="15" customHeight="1">
      <c r="A193" s="119"/>
      <c r="B193" s="119" t="str">
        <f>IFERROR(VLOOKUP(D193,DB!A:K,11,0),"")</f>
        <v/>
      </c>
      <c r="C193" s="120"/>
      <c r="D193" s="121"/>
      <c r="E193" s="122"/>
      <c r="F193" s="123"/>
      <c r="G193" s="124">
        <f ca="1">IFERROR(NOW()-F193,"")</f>
        <v>45956.467051388892</v>
      </c>
      <c r="H193" s="123"/>
      <c r="I193" s="119" t="str">
        <f>IFERROR(VLOOKUP(D193,DB!A:F,6,0),"")</f>
        <v/>
      </c>
      <c r="J193" s="119" t="str">
        <f>IFERROR(VLOOKUP(D193,DB!A:G,7,0),"")</f>
        <v/>
      </c>
      <c r="K193" s="125"/>
      <c r="L193" s="121" t="str">
        <f>IFERROR(VLOOKUP(D193,DB!A:I,9,0),"")</f>
        <v/>
      </c>
    </row>
    <row r="194" spans="1:12" ht="15" customHeight="1">
      <c r="A194" s="119"/>
      <c r="B194" s="119" t="str">
        <f>IFERROR(VLOOKUP(D194,DB!A:K,11,0),"")</f>
        <v/>
      </c>
      <c r="C194" s="120"/>
      <c r="D194" s="121"/>
      <c r="E194" s="122"/>
      <c r="F194" s="123"/>
      <c r="G194" s="124">
        <f ca="1">IFERROR(NOW()-F194,"")</f>
        <v>45956.467051388892</v>
      </c>
      <c r="H194" s="123"/>
      <c r="I194" s="119" t="str">
        <f>IFERROR(VLOOKUP(D194,DB!A:F,6,0),"")</f>
        <v/>
      </c>
      <c r="J194" s="119" t="str">
        <f>IFERROR(VLOOKUP(D194,DB!A:G,7,0),"")</f>
        <v/>
      </c>
      <c r="K194" s="125"/>
      <c r="L194" s="121" t="str">
        <f>IFERROR(VLOOKUP(D194,DB!A:I,9,0),"")</f>
        <v/>
      </c>
    </row>
    <row r="195" spans="1:12" ht="15" customHeight="1">
      <c r="A195" s="119"/>
      <c r="B195" s="119" t="str">
        <f>IFERROR(VLOOKUP(D195,DB!A:K,11,0),"")</f>
        <v/>
      </c>
      <c r="C195" s="120"/>
      <c r="D195" s="121"/>
      <c r="E195" s="122"/>
      <c r="F195" s="123"/>
      <c r="G195" s="124">
        <f ca="1">IFERROR(NOW()-F195,"")</f>
        <v>45956.467051388892</v>
      </c>
      <c r="H195" s="123"/>
      <c r="I195" s="119" t="str">
        <f>IFERROR(VLOOKUP(D195,DB!A:F,6,0),"")</f>
        <v/>
      </c>
      <c r="J195" s="119" t="str">
        <f>IFERROR(VLOOKUP(D195,DB!A:G,7,0),"")</f>
        <v/>
      </c>
      <c r="K195" s="125"/>
      <c r="L195" s="121" t="str">
        <f>IFERROR(VLOOKUP(D195,DB!A:I,9,0),"")</f>
        <v/>
      </c>
    </row>
    <row r="196" spans="1:12" ht="15" customHeight="1">
      <c r="A196" s="119"/>
      <c r="B196" s="119" t="str">
        <f>IFERROR(VLOOKUP(D196,DB!A:K,11,0),"")</f>
        <v/>
      </c>
      <c r="C196" s="120"/>
      <c r="D196" s="121"/>
      <c r="E196" s="122"/>
      <c r="F196" s="123"/>
      <c r="G196" s="124">
        <f ca="1">IFERROR(NOW()-F196,"")</f>
        <v>45956.467051388892</v>
      </c>
      <c r="H196" s="123"/>
      <c r="I196" s="119" t="str">
        <f>IFERROR(VLOOKUP(D196,DB!A:F,6,0),"")</f>
        <v/>
      </c>
      <c r="J196" s="119" t="str">
        <f>IFERROR(VLOOKUP(D196,DB!A:G,7,0),"")</f>
        <v/>
      </c>
      <c r="K196" s="125"/>
      <c r="L196" s="121" t="str">
        <f>IFERROR(VLOOKUP(D196,DB!A:I,9,0),"")</f>
        <v/>
      </c>
    </row>
    <row r="197" spans="1:12" ht="15" customHeight="1">
      <c r="A197" s="119"/>
      <c r="B197" s="119" t="str">
        <f>IFERROR(VLOOKUP(D197,DB!A:K,11,0),"")</f>
        <v/>
      </c>
      <c r="C197" s="120"/>
      <c r="D197" s="121"/>
      <c r="E197" s="122"/>
      <c r="F197" s="123"/>
      <c r="G197" s="124">
        <f ca="1">IFERROR(NOW()-F197,"")</f>
        <v>45956.467051388892</v>
      </c>
      <c r="H197" s="123"/>
      <c r="I197" s="119" t="str">
        <f>IFERROR(VLOOKUP(D197,DB!A:F,6,0),"")</f>
        <v/>
      </c>
      <c r="J197" s="119" t="str">
        <f>IFERROR(VLOOKUP(D197,DB!A:G,7,0),"")</f>
        <v/>
      </c>
      <c r="K197" s="125"/>
      <c r="L197" s="121" t="str">
        <f>IFERROR(VLOOKUP(D197,DB!A:I,9,0),"")</f>
        <v/>
      </c>
    </row>
    <row r="198" spans="1:12" ht="15" customHeight="1">
      <c r="A198" s="119"/>
      <c r="B198" s="119" t="str">
        <f>IFERROR(VLOOKUP(D198,DB!A:K,11,0),"")</f>
        <v/>
      </c>
      <c r="C198" s="120"/>
      <c r="D198" s="121"/>
      <c r="E198" s="122"/>
      <c r="F198" s="123"/>
      <c r="G198" s="124">
        <f ca="1">IFERROR(NOW()-F198,"")</f>
        <v>45956.467051388892</v>
      </c>
      <c r="H198" s="123"/>
      <c r="I198" s="119" t="str">
        <f>IFERROR(VLOOKUP(D198,DB!A:F,6,0),"")</f>
        <v/>
      </c>
      <c r="J198" s="119" t="str">
        <f>IFERROR(VLOOKUP(D198,DB!A:G,7,0),"")</f>
        <v/>
      </c>
      <c r="K198" s="125"/>
      <c r="L198" s="121" t="str">
        <f>IFERROR(VLOOKUP(D198,DB!A:I,9,0),"")</f>
        <v/>
      </c>
    </row>
    <row r="199" spans="1:12" ht="15" customHeight="1">
      <c r="A199" s="119"/>
      <c r="B199" s="119" t="str">
        <f>IFERROR(VLOOKUP(D199,DB!A:K,11,0),"")</f>
        <v/>
      </c>
      <c r="C199" s="120"/>
      <c r="D199" s="121"/>
      <c r="E199" s="122"/>
      <c r="F199" s="123"/>
      <c r="G199" s="124">
        <f ca="1">IFERROR(NOW()-F199,"")</f>
        <v>45956.467051388892</v>
      </c>
      <c r="H199" s="123"/>
      <c r="I199" s="119" t="str">
        <f>IFERROR(VLOOKUP(D199,DB!A:F,6,0),"")</f>
        <v/>
      </c>
      <c r="J199" s="119" t="str">
        <f>IFERROR(VLOOKUP(D199,DB!A:G,7,0),"")</f>
        <v/>
      </c>
      <c r="K199" s="125"/>
      <c r="L199" s="121" t="str">
        <f>IFERROR(VLOOKUP(D199,DB!A:I,9,0),"")</f>
        <v/>
      </c>
    </row>
    <row r="200" spans="1:12" ht="15" customHeight="1">
      <c r="A200" s="119"/>
      <c r="B200" s="119" t="str">
        <f>IFERROR(VLOOKUP(D200,DB!A:K,11,0),"")</f>
        <v/>
      </c>
      <c r="C200" s="120"/>
      <c r="D200" s="121"/>
      <c r="E200" s="122"/>
      <c r="F200" s="123"/>
      <c r="G200" s="124">
        <f ca="1">IFERROR(NOW()-F200,"")</f>
        <v>45956.467051388892</v>
      </c>
      <c r="H200" s="123"/>
      <c r="I200" s="119" t="str">
        <f>IFERROR(VLOOKUP(D200,DB!A:F,6,0),"")</f>
        <v/>
      </c>
      <c r="J200" s="119" t="str">
        <f>IFERROR(VLOOKUP(D200,DB!A:G,7,0),"")</f>
        <v/>
      </c>
      <c r="K200" s="125"/>
      <c r="L200" s="121" t="str">
        <f>IFERROR(VLOOKUP(D200,DB!A:I,9,0),"")</f>
        <v/>
      </c>
    </row>
    <row r="201" spans="1:12" ht="15" customHeight="1">
      <c r="A201" s="119"/>
      <c r="B201" s="119" t="str">
        <f>IFERROR(VLOOKUP(D201,DB!A:K,11,0),"")</f>
        <v/>
      </c>
      <c r="C201" s="120"/>
      <c r="D201" s="121"/>
      <c r="E201" s="122"/>
      <c r="F201" s="123"/>
      <c r="G201" s="124">
        <f ca="1">IFERROR(NOW()-F201,"")</f>
        <v>45956.467051388892</v>
      </c>
      <c r="H201" s="123"/>
      <c r="I201" s="119" t="str">
        <f>IFERROR(VLOOKUP(D201,DB!A:F,6,0),"")</f>
        <v/>
      </c>
      <c r="J201" s="119" t="str">
        <f>IFERROR(VLOOKUP(D201,DB!A:G,7,0),"")</f>
        <v/>
      </c>
      <c r="K201" s="125"/>
      <c r="L201" s="121" t="str">
        <f>IFERROR(VLOOKUP(D201,DB!A:I,9,0),"")</f>
        <v/>
      </c>
    </row>
    <row r="202" spans="1:12" ht="15" customHeight="1">
      <c r="A202" s="119"/>
      <c r="B202" s="119" t="str">
        <f>IFERROR(VLOOKUP(D202,DB!A:K,11,0),"")</f>
        <v/>
      </c>
      <c r="C202" s="120"/>
      <c r="D202" s="121"/>
      <c r="E202" s="122"/>
      <c r="F202" s="123"/>
      <c r="G202" s="124">
        <f ca="1">IFERROR(NOW()-F202,"")</f>
        <v>45956.467051388892</v>
      </c>
      <c r="H202" s="123"/>
      <c r="I202" s="119" t="str">
        <f>IFERROR(VLOOKUP(D202,DB!A:F,6,0),"")</f>
        <v/>
      </c>
      <c r="J202" s="119" t="str">
        <f>IFERROR(VLOOKUP(D202,DB!A:G,7,0),"")</f>
        <v/>
      </c>
      <c r="K202" s="125"/>
      <c r="L202" s="121" t="str">
        <f>IFERROR(VLOOKUP(D202,DB!A:I,9,0),"")</f>
        <v/>
      </c>
    </row>
    <row r="203" spans="1:12" ht="15" customHeight="1">
      <c r="A203" s="119"/>
      <c r="B203" s="119" t="str">
        <f>IFERROR(VLOOKUP(D203,DB!A:K,11,0),"")</f>
        <v/>
      </c>
      <c r="C203" s="120"/>
      <c r="D203" s="121"/>
      <c r="E203" s="122"/>
      <c r="F203" s="123"/>
      <c r="G203" s="124">
        <f ca="1">IFERROR(NOW()-F203,"")</f>
        <v>45956.467051388892</v>
      </c>
      <c r="H203" s="123"/>
      <c r="I203" s="119" t="str">
        <f>IFERROR(VLOOKUP(D203,DB!A:F,6,0),"")</f>
        <v/>
      </c>
      <c r="J203" s="119" t="str">
        <f>IFERROR(VLOOKUP(D203,DB!A:G,7,0),"")</f>
        <v/>
      </c>
      <c r="K203" s="125"/>
      <c r="L203" s="121" t="str">
        <f>IFERROR(VLOOKUP(D203,DB!A:I,9,0),"")</f>
        <v/>
      </c>
    </row>
    <row r="204" spans="1:12" ht="15" customHeight="1">
      <c r="A204" s="119"/>
      <c r="B204" s="119" t="str">
        <f>IFERROR(VLOOKUP(D204,DB!A:K,11,0),"")</f>
        <v/>
      </c>
      <c r="C204" s="120"/>
      <c r="D204" s="121"/>
      <c r="E204" s="122"/>
      <c r="F204" s="123"/>
      <c r="G204" s="124">
        <f ca="1">IFERROR(NOW()-F204,"")</f>
        <v>45956.467051388892</v>
      </c>
      <c r="H204" s="123"/>
      <c r="I204" s="119" t="str">
        <f>IFERROR(VLOOKUP(D204,DB!A:F,6,0),"")</f>
        <v/>
      </c>
      <c r="J204" s="119" t="str">
        <f>IFERROR(VLOOKUP(D204,DB!A:G,7,0),"")</f>
        <v/>
      </c>
      <c r="K204" s="125"/>
      <c r="L204" s="121" t="str">
        <f>IFERROR(VLOOKUP(D204,DB!A:I,9,0),"")</f>
        <v/>
      </c>
    </row>
    <row r="205" spans="1:12" ht="15" customHeight="1">
      <c r="A205" s="119"/>
      <c r="B205" s="119" t="str">
        <f>IFERROR(VLOOKUP(D205,DB!A:K,11,0),"")</f>
        <v/>
      </c>
      <c r="C205" s="120"/>
      <c r="D205" s="121"/>
      <c r="E205" s="122"/>
      <c r="F205" s="123"/>
      <c r="G205" s="124">
        <f ca="1">IFERROR(NOW()-F205,"")</f>
        <v>45956.467051388892</v>
      </c>
      <c r="H205" s="123"/>
      <c r="I205" s="119" t="str">
        <f>IFERROR(VLOOKUP(D205,DB!A:F,6,0),"")</f>
        <v/>
      </c>
      <c r="J205" s="119" t="str">
        <f>IFERROR(VLOOKUP(D205,DB!A:G,7,0),"")</f>
        <v/>
      </c>
      <c r="K205" s="125"/>
      <c r="L205" s="121" t="str">
        <f>IFERROR(VLOOKUP(D205,DB!A:I,9,0),"")</f>
        <v/>
      </c>
    </row>
    <row r="206" spans="1:12" ht="15" customHeight="1">
      <c r="A206" s="119"/>
      <c r="B206" s="119" t="str">
        <f>IFERROR(VLOOKUP(D206,DB!A:K,11,0),"")</f>
        <v/>
      </c>
      <c r="C206" s="120"/>
      <c r="D206" s="121"/>
      <c r="E206" s="122"/>
      <c r="F206" s="123"/>
      <c r="G206" s="124">
        <f ca="1">IFERROR(NOW()-F206,"")</f>
        <v>45956.467051388892</v>
      </c>
      <c r="H206" s="123"/>
      <c r="I206" s="119" t="str">
        <f>IFERROR(VLOOKUP(D206,DB!A:F,6,0),"")</f>
        <v/>
      </c>
      <c r="J206" s="119" t="str">
        <f>IFERROR(VLOOKUP(D206,DB!A:G,7,0),"")</f>
        <v/>
      </c>
      <c r="K206" s="125"/>
      <c r="L206" s="121" t="str">
        <f>IFERROR(VLOOKUP(D206,DB!A:I,9,0),"")</f>
        <v/>
      </c>
    </row>
    <row r="207" spans="1:12" ht="15" customHeight="1">
      <c r="A207" s="119"/>
      <c r="B207" s="119" t="str">
        <f>IFERROR(VLOOKUP(D207,DB!A:K,11,0),"")</f>
        <v/>
      </c>
      <c r="C207" s="120"/>
      <c r="D207" s="121"/>
      <c r="E207" s="122"/>
      <c r="F207" s="123"/>
      <c r="G207" s="124">
        <f ca="1">IFERROR(NOW()-F207,"")</f>
        <v>45956.467051388892</v>
      </c>
      <c r="H207" s="123"/>
      <c r="I207" s="119" t="str">
        <f>IFERROR(VLOOKUP(D207,DB!A:F,6,0),"")</f>
        <v/>
      </c>
      <c r="J207" s="119" t="str">
        <f>IFERROR(VLOOKUP(D207,DB!A:G,7,0),"")</f>
        <v/>
      </c>
      <c r="K207" s="125"/>
      <c r="L207" s="121" t="str">
        <f>IFERROR(VLOOKUP(D207,DB!A:I,9,0),"")</f>
        <v/>
      </c>
    </row>
    <row r="208" spans="1:12" ht="15" customHeight="1">
      <c r="A208" s="119"/>
      <c r="B208" s="119" t="str">
        <f>IFERROR(VLOOKUP(D208,DB!A:K,11,0),"")</f>
        <v/>
      </c>
      <c r="C208" s="120"/>
      <c r="D208" s="121"/>
      <c r="E208" s="122"/>
      <c r="F208" s="123"/>
      <c r="G208" s="124">
        <f ca="1">IFERROR(NOW()-F208,"")</f>
        <v>45956.467051388892</v>
      </c>
      <c r="H208" s="123"/>
      <c r="I208" s="119" t="str">
        <f>IFERROR(VLOOKUP(D208,DB!A:F,6,0),"")</f>
        <v/>
      </c>
      <c r="J208" s="119" t="str">
        <f>IFERROR(VLOOKUP(D208,DB!A:G,7,0),"")</f>
        <v/>
      </c>
      <c r="K208" s="125"/>
      <c r="L208" s="121" t="str">
        <f>IFERROR(VLOOKUP(D208,DB!A:I,9,0),"")</f>
        <v/>
      </c>
    </row>
    <row r="209" spans="1:12" ht="15" customHeight="1">
      <c r="A209" s="119"/>
      <c r="B209" s="119" t="str">
        <f>IFERROR(VLOOKUP(D209,DB!A:K,11,0),"")</f>
        <v/>
      </c>
      <c r="C209" s="120"/>
      <c r="D209" s="121"/>
      <c r="E209" s="122"/>
      <c r="F209" s="123"/>
      <c r="G209" s="124">
        <f ca="1">IFERROR(NOW()-F209,"")</f>
        <v>45956.467051388892</v>
      </c>
      <c r="H209" s="123"/>
      <c r="I209" s="119" t="str">
        <f>IFERROR(VLOOKUP(D209,DB!A:F,6,0),"")</f>
        <v/>
      </c>
      <c r="J209" s="119" t="str">
        <f>IFERROR(VLOOKUP(D209,DB!A:G,7,0),"")</f>
        <v/>
      </c>
      <c r="K209" s="125"/>
      <c r="L209" s="121" t="str">
        <f>IFERROR(VLOOKUP(D209,DB!A:I,9,0),"")</f>
        <v/>
      </c>
    </row>
    <row r="210" spans="1:12" ht="15" customHeight="1">
      <c r="A210" s="119"/>
      <c r="B210" s="119" t="str">
        <f>IFERROR(VLOOKUP(D210,DB!A:K,11,0),"")</f>
        <v/>
      </c>
      <c r="C210" s="120"/>
      <c r="D210" s="121"/>
      <c r="E210" s="122"/>
      <c r="F210" s="123"/>
      <c r="G210" s="124">
        <f ca="1">IFERROR(NOW()-F210,"")</f>
        <v>45956.467051388892</v>
      </c>
      <c r="H210" s="123"/>
      <c r="I210" s="119" t="str">
        <f>IFERROR(VLOOKUP(D210,DB!A:F,6,0),"")</f>
        <v/>
      </c>
      <c r="J210" s="119" t="str">
        <f>IFERROR(VLOOKUP(D210,DB!A:G,7,0),"")</f>
        <v/>
      </c>
      <c r="K210" s="125"/>
      <c r="L210" s="121" t="str">
        <f>IFERROR(VLOOKUP(D210,DB!A:I,9,0),"")</f>
        <v/>
      </c>
    </row>
    <row r="211" spans="1:12" ht="15" customHeight="1">
      <c r="A211" s="119"/>
      <c r="B211" s="119" t="str">
        <f>IFERROR(VLOOKUP(D211,DB!A:K,11,0),"")</f>
        <v/>
      </c>
      <c r="C211" s="120"/>
      <c r="D211" s="121"/>
      <c r="E211" s="122"/>
      <c r="F211" s="123"/>
      <c r="G211" s="124">
        <f ca="1">IFERROR(NOW()-F211,"")</f>
        <v>45956.467051388892</v>
      </c>
      <c r="H211" s="123"/>
      <c r="I211" s="119" t="str">
        <f>IFERROR(VLOOKUP(D211,DB!A:F,6,0),"")</f>
        <v/>
      </c>
      <c r="J211" s="119" t="str">
        <f>IFERROR(VLOOKUP(D211,DB!A:G,7,0),"")</f>
        <v/>
      </c>
      <c r="K211" s="125"/>
      <c r="L211" s="121" t="str">
        <f>IFERROR(VLOOKUP(D211,DB!A:I,9,0),"")</f>
        <v/>
      </c>
    </row>
    <row r="212" spans="1:12" ht="15" customHeight="1">
      <c r="A212" s="119"/>
      <c r="B212" s="119" t="str">
        <f>IFERROR(VLOOKUP(D212,DB!A:K,11,0),"")</f>
        <v/>
      </c>
      <c r="C212" s="120"/>
      <c r="D212" s="121"/>
      <c r="E212" s="122"/>
      <c r="F212" s="123"/>
      <c r="G212" s="124">
        <f ca="1">IFERROR(NOW()-F212,"")</f>
        <v>45956.467051388892</v>
      </c>
      <c r="H212" s="123"/>
      <c r="I212" s="119" t="str">
        <f>IFERROR(VLOOKUP(D212,DB!A:F,6,0),"")</f>
        <v/>
      </c>
      <c r="J212" s="119" t="str">
        <f>IFERROR(VLOOKUP(D212,DB!A:G,7,0),"")</f>
        <v/>
      </c>
      <c r="K212" s="125"/>
      <c r="L212" s="121" t="str">
        <f>IFERROR(VLOOKUP(D212,DB!A:I,9,0),"")</f>
        <v/>
      </c>
    </row>
    <row r="213" spans="1:12" ht="15" customHeight="1">
      <c r="A213" s="119"/>
      <c r="B213" s="119" t="str">
        <f>IFERROR(VLOOKUP(D213,DB!A:K,11,0),"")</f>
        <v/>
      </c>
      <c r="C213" s="120"/>
      <c r="D213" s="121"/>
      <c r="E213" s="122"/>
      <c r="F213" s="123"/>
      <c r="G213" s="124">
        <f ca="1">IFERROR(NOW()-F213,"")</f>
        <v>45956.467051388892</v>
      </c>
      <c r="H213" s="123"/>
      <c r="I213" s="119" t="str">
        <f>IFERROR(VLOOKUP(D213,DB!A:F,6,0),"")</f>
        <v/>
      </c>
      <c r="J213" s="119" t="str">
        <f>IFERROR(VLOOKUP(D213,DB!A:G,7,0),"")</f>
        <v/>
      </c>
      <c r="K213" s="125"/>
      <c r="L213" s="121" t="str">
        <f>IFERROR(VLOOKUP(D213,DB!A:I,9,0),"")</f>
        <v/>
      </c>
    </row>
    <row r="214" spans="1:12" ht="15" customHeight="1">
      <c r="A214" s="119"/>
      <c r="B214" s="119" t="str">
        <f>IFERROR(VLOOKUP(D214,DB!A:K,11,0),"")</f>
        <v/>
      </c>
      <c r="C214" s="120"/>
      <c r="D214" s="121"/>
      <c r="E214" s="122"/>
      <c r="F214" s="123"/>
      <c r="G214" s="124">
        <f ca="1">IFERROR(NOW()-F214,"")</f>
        <v>45956.467051388892</v>
      </c>
      <c r="H214" s="123"/>
      <c r="I214" s="119" t="str">
        <f>IFERROR(VLOOKUP(D214,DB!A:F,6,0),"")</f>
        <v/>
      </c>
      <c r="J214" s="119" t="str">
        <f>IFERROR(VLOOKUP(D214,DB!A:G,7,0),"")</f>
        <v/>
      </c>
      <c r="K214" s="125"/>
      <c r="L214" s="121" t="str">
        <f>IFERROR(VLOOKUP(D214,DB!A:I,9,0),"")</f>
        <v/>
      </c>
    </row>
    <row r="215" spans="1:12" ht="15" customHeight="1">
      <c r="A215" s="119"/>
      <c r="B215" s="119" t="str">
        <f>IFERROR(VLOOKUP(D215,DB!A:K,11,0),"")</f>
        <v/>
      </c>
      <c r="C215" s="120"/>
      <c r="D215" s="121"/>
      <c r="E215" s="122"/>
      <c r="F215" s="123"/>
      <c r="G215" s="124">
        <f ca="1">IFERROR(NOW()-F215,"")</f>
        <v>45956.467051388892</v>
      </c>
      <c r="H215" s="123"/>
      <c r="I215" s="119" t="str">
        <f>IFERROR(VLOOKUP(D215,DB!A:F,6,0),"")</f>
        <v/>
      </c>
      <c r="J215" s="119" t="str">
        <f>IFERROR(VLOOKUP(D215,DB!A:G,7,0),"")</f>
        <v/>
      </c>
      <c r="K215" s="125"/>
      <c r="L215" s="121" t="str">
        <f>IFERROR(VLOOKUP(D215,DB!A:I,9,0),"")</f>
        <v/>
      </c>
    </row>
    <row r="216" spans="1:12" ht="15" customHeight="1">
      <c r="A216" s="119"/>
      <c r="B216" s="119" t="str">
        <f>IFERROR(VLOOKUP(D216,DB!A:K,11,0),"")</f>
        <v/>
      </c>
      <c r="C216" s="120"/>
      <c r="D216" s="121"/>
      <c r="E216" s="122"/>
      <c r="F216" s="123"/>
      <c r="G216" s="124">
        <f ca="1">IFERROR(NOW()-F216,"")</f>
        <v>45956.467051388892</v>
      </c>
      <c r="H216" s="123"/>
      <c r="I216" s="119" t="str">
        <f>IFERROR(VLOOKUP(D216,DB!A:F,6,0),"")</f>
        <v/>
      </c>
      <c r="J216" s="119" t="str">
        <f>IFERROR(VLOOKUP(D216,DB!A:G,7,0),"")</f>
        <v/>
      </c>
      <c r="K216" s="125"/>
      <c r="L216" s="121" t="str">
        <f>IFERROR(VLOOKUP(D216,DB!A:I,9,0),"")</f>
        <v/>
      </c>
    </row>
    <row r="217" spans="1:12" ht="15" customHeight="1">
      <c r="A217" s="126"/>
      <c r="B217" s="126" t="str">
        <f>IFERROR(VLOOKUP(D217,DB!A:K,11,0),"")</f>
        <v/>
      </c>
      <c r="C217" s="127"/>
      <c r="D217" s="128"/>
      <c r="E217" s="129"/>
      <c r="F217" s="130"/>
      <c r="G217" s="131">
        <f ca="1">IFERROR(NOW()-F217,"")</f>
        <v>45956.467051388892</v>
      </c>
      <c r="H217" s="130"/>
      <c r="I217" s="126" t="str">
        <f>IFERROR(VLOOKUP(D217,DB!A:F,6,0),"")</f>
        <v/>
      </c>
      <c r="J217" s="126" t="str">
        <f>IFERROR(VLOOKUP(D217,DB!A:G,7,0),"")</f>
        <v/>
      </c>
      <c r="K217" s="132"/>
      <c r="L217" s="128" t="str">
        <f>IFERROR(VLOOKUP(D217,DB!A:I,9,0),"")</f>
        <v/>
      </c>
    </row>
  </sheetData>
  <dataValidations count="2">
    <dataValidation allowBlank="1" showInputMessage="1" showErrorMessage="1" sqref="E1" xr:uid="{A4F81451-56CC-4543-9497-104C4E44EE4B}"/>
    <dataValidation type="list" allowBlank="1" showInputMessage="1" showErrorMessage="1" sqref="E2:E7"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7"/>
  <sheetViews>
    <sheetView workbookViewId="0">
      <selection activeCell="D5" sqref="D5"/>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39098</v>
      </c>
      <c r="B2" s="37" t="str">
        <f>IFERROR(VLOOKUP(D2,DB!A:K,11,0),"")</f>
        <v>R5</v>
      </c>
      <c r="C2" s="37">
        <v>3</v>
      </c>
      <c r="D2" s="118" t="s">
        <v>36034</v>
      </c>
      <c r="E2" s="37" t="s">
        <v>38998</v>
      </c>
      <c r="F2" s="38">
        <v>45891.832060185188</v>
      </c>
      <c r="G2" s="144">
        <f ca="1">IFERROR(NOW()-F2,"")</f>
        <v>64.634991203703976</v>
      </c>
      <c r="H2" s="38">
        <v>45891.790393518517</v>
      </c>
      <c r="I2" s="37" t="str">
        <f>IFERROR(VLOOKUP(D2,DB!A:F,6,0),"")</f>
        <v>Generator-SG</v>
      </c>
      <c r="J2" s="37" t="str">
        <f>IFERROR(VLOOKUP(D2,DB!A:G,7,0),"")</f>
        <v>Vandalized</v>
      </c>
      <c r="K2" s="37" t="s">
        <v>39099</v>
      </c>
      <c r="L2" s="37" t="str">
        <f>IFERROR(VLOOKUP(D2,DB!A:I,9,0),"")</f>
        <v>Latis</v>
      </c>
      <c r="M2" s="117"/>
    </row>
    <row r="3" spans="1:13" ht="30.75">
      <c r="A3" s="37" t="s">
        <v>39100</v>
      </c>
      <c r="B3" s="37" t="str">
        <f>IFERROR(VLOOKUP(D3,DB!A:K,11,0),"")</f>
        <v>R5</v>
      </c>
      <c r="C3" s="37">
        <v>1</v>
      </c>
      <c r="D3" s="37" t="s">
        <v>31329</v>
      </c>
      <c r="E3" s="37" t="s">
        <v>39081</v>
      </c>
      <c r="F3" s="38">
        <v>45926.188877314817</v>
      </c>
      <c r="G3" s="144">
        <f t="shared" ref="G3" ca="1" si="0">IFERROR(NOW()-F3,"")</f>
        <v>30.27817407407565</v>
      </c>
      <c r="H3" s="38">
        <v>45926.158159722225</v>
      </c>
      <c r="I3" s="37" t="str">
        <f>IFERROR(VLOOKUP(D3,DB!A:F,6,0),"")</f>
        <v>SCECO</v>
      </c>
      <c r="J3" s="37" t="str">
        <f>IFERROR(VLOOKUP(D3,DB!A:G,7,0),"")</f>
        <v>Good</v>
      </c>
      <c r="K3" s="37" t="s">
        <v>39101</v>
      </c>
      <c r="L3" s="37" t="str">
        <f>IFERROR(VLOOKUP(D3,DB!A:I,9,0),"")</f>
        <v>Latis</v>
      </c>
      <c r="M3" s="117"/>
    </row>
    <row r="4" spans="1:13" ht="48" customHeight="1">
      <c r="A4" s="152" t="s">
        <v>39102</v>
      </c>
      <c r="B4" s="152" t="str">
        <f>IFERROR(VLOOKUP(D4,DB!A:K,11,0),"")</f>
        <v>R5</v>
      </c>
      <c r="C4" s="152">
        <v>1</v>
      </c>
      <c r="D4" s="152" t="s">
        <v>34781</v>
      </c>
      <c r="E4" s="152" t="s">
        <v>39081</v>
      </c>
      <c r="F4" s="153">
        <v>45948.661111111112</v>
      </c>
      <c r="G4" s="154">
        <f ca="1">IFERROR(NOW()-F4,"")</f>
        <v>7.8059402777798823</v>
      </c>
      <c r="H4" s="153">
        <v>45948.661111111112</v>
      </c>
      <c r="I4" s="152" t="str">
        <f>IFERROR(VLOOKUP(D4,DB!A:F,6,0),"")</f>
        <v>SCECO</v>
      </c>
      <c r="J4" s="152" t="str">
        <f>IFERROR(VLOOKUP(D4,DB!A:G,7,0),"")</f>
        <v>Dead</v>
      </c>
      <c r="K4" s="152" t="s">
        <v>39103</v>
      </c>
      <c r="L4" s="152" t="str">
        <f>IFERROR(VLOOKUP(D4,DB!A:I,9,0),"")</f>
        <v>Latis</v>
      </c>
    </row>
    <row r="5" spans="1:13" ht="15">
      <c r="A5" s="152" t="s">
        <v>39104</v>
      </c>
      <c r="B5" s="152" t="str">
        <f>IFERROR(VLOOKUP(D5,DB!A:K,11,0),"")</f>
        <v>R5</v>
      </c>
      <c r="C5" s="152">
        <v>2</v>
      </c>
      <c r="D5" s="152" t="s">
        <v>35492</v>
      </c>
      <c r="E5" s="152" t="s">
        <v>38998</v>
      </c>
      <c r="F5" s="153">
        <v>45956.458796296298</v>
      </c>
      <c r="G5" s="154">
        <f ca="1">IFERROR(NOW()-F5,"")</f>
        <v>8.255092594481539E-3</v>
      </c>
      <c r="H5" s="153">
        <v>45956.451157407406</v>
      </c>
      <c r="I5" s="152" t="str">
        <f>IFERROR(VLOOKUP(D5,DB!A:F,6,0),"")</f>
        <v>SCECO</v>
      </c>
      <c r="J5" s="152" t="str">
        <f>IFERROR(VLOOKUP(D5,DB!A:G,7,0),"")</f>
        <v>Dead</v>
      </c>
      <c r="K5" s="152" t="s">
        <v>39105</v>
      </c>
      <c r="L5" s="152" t="str">
        <f>IFERROR(VLOOKUP(D5,DB!A:I,9,0),"")</f>
        <v>Latis</v>
      </c>
    </row>
    <row r="6" spans="1:13" ht="15">
      <c r="A6" s="152"/>
      <c r="B6" s="152" t="str">
        <f>IFERROR(VLOOKUP(D6,DB!A:K,11,0),"")</f>
        <v/>
      </c>
      <c r="C6" s="152"/>
      <c r="D6" s="170"/>
      <c r="E6" s="152"/>
      <c r="F6" s="153"/>
      <c r="G6" s="154">
        <f ca="1">IFERROR(NOW()-F6,"")</f>
        <v>45956.467051388892</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45956.467051388892</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45956.467051388892</v>
      </c>
      <c r="H8" s="153"/>
      <c r="I8" s="152" t="str">
        <f>IFERROR(VLOOKUP(D8,DB!A:F,6,0),"")</f>
        <v/>
      </c>
      <c r="J8" s="152" t="str">
        <f>IFERROR(VLOOKUP(D8,DB!A:G,7,0),"")</f>
        <v/>
      </c>
      <c r="K8" s="152"/>
      <c r="L8" s="152" t="str">
        <f>IFERROR(VLOOKUP(D8,DB!A:I,9,0),"")</f>
        <v/>
      </c>
    </row>
    <row r="9" spans="1:13" ht="15.75">
      <c r="A9" s="152"/>
      <c r="B9" s="152" t="str">
        <f>IFERROR(VLOOKUP(#REF!,DB!A:K,11,0),"")</f>
        <v/>
      </c>
      <c r="C9" s="152"/>
      <c r="D9" s="171"/>
      <c r="E9" s="152"/>
      <c r="F9" s="153"/>
      <c r="G9" s="154">
        <f ca="1">IFERROR(NOW()-F9,"")</f>
        <v>45956.467051388892</v>
      </c>
      <c r="H9" s="153"/>
      <c r="I9" s="152" t="str">
        <f>IFERROR(VLOOKUP(#REF!,DB!A:F,6,0),"")</f>
        <v/>
      </c>
      <c r="J9" s="152" t="str">
        <f>IFERROR(VLOOKUP(#REF!,DB!A:G,7,0),"")</f>
        <v/>
      </c>
      <c r="K9" s="152"/>
      <c r="L9" s="152" t="str">
        <f>IFERROR(VLOOKUP(#REF!,DB!A:I,9,0),"")</f>
        <v/>
      </c>
    </row>
    <row r="10" spans="1:13" ht="15">
      <c r="A10" s="152"/>
      <c r="B10" s="152" t="str">
        <f>IFERROR(VLOOKUP(D10,DB!A:K,11,0),"")</f>
        <v/>
      </c>
      <c r="C10" s="152"/>
      <c r="D10" s="152"/>
      <c r="E10" s="152"/>
      <c r="F10" s="153"/>
      <c r="G10" s="154">
        <f ca="1">IFERROR(NOW()-F10,"")</f>
        <v>45956.467051388892</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45956.467051388892</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45956.467051388892</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45956.467051388892</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45956.467051388892</v>
      </c>
      <c r="H14" s="153"/>
      <c r="I14" s="152" t="str">
        <f>IFERROR(VLOOKUP(D14,DB!A:F,6,0),"")</f>
        <v/>
      </c>
      <c r="J14" s="152" t="str">
        <f>IFERROR(VLOOKUP(D14,DB!A:G,7,0),"")</f>
        <v/>
      </c>
      <c r="K14" s="152"/>
      <c r="L14" s="152" t="str">
        <f>IFERROR(VLOOKUP(D14,DB!A:I,9,0),"")</f>
        <v/>
      </c>
    </row>
    <row r="15" spans="1:13" ht="15">
      <c r="A15" s="169"/>
      <c r="B15" s="152" t="str">
        <f>IFERROR(VLOOKUP(D15,DB!A:K,11,0),"")</f>
        <v/>
      </c>
      <c r="C15" s="152"/>
      <c r="D15" s="152"/>
      <c r="E15" s="152"/>
      <c r="F15" s="153"/>
      <c r="G15" s="154">
        <f ca="1">IFERROR(NOW()-F15,"")</f>
        <v>45956.467051388892</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45956.467051388892</v>
      </c>
      <c r="H16" s="153"/>
      <c r="I16" s="152" t="str">
        <f>IFERROR(VLOOKUP(D16,DB!A:F,6,0),"")</f>
        <v/>
      </c>
      <c r="J16" s="152" t="str">
        <f>IFERROR(VLOOKUP(D16,DB!A:G,7,0),"")</f>
        <v/>
      </c>
      <c r="K16" s="152"/>
      <c r="L16" s="152" t="str">
        <f>IFERROR(VLOOKUP(D16,DB!A:I,9,0),"")</f>
        <v/>
      </c>
    </row>
    <row r="17" spans="1:12" ht="15">
      <c r="A17" s="152"/>
      <c r="B17" s="152" t="str">
        <f>IFERROR(VLOOKUP(D17,DB!A:K,11,0),"")</f>
        <v/>
      </c>
      <c r="C17" s="152"/>
      <c r="D17"/>
      <c r="E17" s="152"/>
      <c r="F17" s="153"/>
      <c r="G17" s="154">
        <f ca="1">IFERROR(NOW()-F17,"")</f>
        <v>45956.467051388892</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45956.467051388892</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45956.467051388892</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45956.467051388892</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45956.467051388892</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45956.467051388892</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45956.467051388892</v>
      </c>
      <c r="H23" s="153"/>
      <c r="I23" s="152" t="str">
        <f>IFERROR(VLOOKUP(D23,DB!A:F,6,0),"")</f>
        <v/>
      </c>
      <c r="J23" s="152" t="str">
        <f>IFERROR(VLOOKUP(D23,DB!A:G,7,0),"")</f>
        <v/>
      </c>
      <c r="K23" s="152"/>
      <c r="L23" s="152" t="str">
        <f>IFERROR(VLOOKUP(D23,DB!A:I,9,0),"")</f>
        <v/>
      </c>
    </row>
    <row r="24" spans="1:12" ht="15">
      <c r="A24" s="152"/>
      <c r="B24" s="152" t="str">
        <f>IFERROR(VLOOKUP(D24,DB!A:K,11,0),"")</f>
        <v/>
      </c>
      <c r="C24" s="152"/>
      <c r="D24"/>
      <c r="E24" s="152"/>
      <c r="F24" s="153"/>
      <c r="G24" s="154">
        <f ca="1">IFERROR(NOW()-F24,"")</f>
        <v>45956.467051388892</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45956.467051388892</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45956.467051388892</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45956.467051388892</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45956.467051388892</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45956.467051388892</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45956.467051388892</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45956.467051388892</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45956.467051388892</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45956.467051388892</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45956.467051388892</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45956.467051388892</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45956.467051388892</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45956.467051388892</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45956.467051388892</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45956.467051388892</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45956.467051388892</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45956.467051388892</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45956.467051388892</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45956.467051388892</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45956.467051388892</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45956.467051388892</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45956.467051388892</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45956.467051388892</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45956.467051388892</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45956.467051388892</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45956.467051388892</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45956.467051388892</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45956.467051388892</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45956.467051388892</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45956.467051388892</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45956.467051388892</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45956.467051388892</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45956.467051388892</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45956.467051388892</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45956.467051388892</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45956.467051388892</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45956.467051388892</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45956.467051388892</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45956.467051388892</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45956.467051388892</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45956.467051388892</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45956.467051388892</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45956.467051388892</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45956.467051388892</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45956.467051388892</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45956.467051388892</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45956.467051388892</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45956.467051388892</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45956.467051388892</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45956.467051388892</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45956.467051388892</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45956.467051388892</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45956.467051388892</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45956.467051388892</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45956.467051388892</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45956.467051388892</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45956.467051388892</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45956.467051388892</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45956.467051388892</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45956.467051388892</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45956.467051388892</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45956.467051388892</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45956.467051388892</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45956.467051388892</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45956.467051388892</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45956.467051388892</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45956.467051388892</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45956.467051388892</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45956.467051388892</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45956.467051388892</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45956.467051388892</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45956.467051388892</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45956.467051388892</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45956.467051388892</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45956.467051388892</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45956.467051388892</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45956.467051388892</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45956.467051388892</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45956.467051388892</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45956.467051388892</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45956.467051388892</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45956.467051388892</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45956.467051388892</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45956.467051388892</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45956.467051388892</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45956.467051388892</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45956.467051388892</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45956.467051388892</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45956.467051388892</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45956.467051388892</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45956.467051388892</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45956.467051388892</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45956.467051388892</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45956.467051388892</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45956.467051388892</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45956.467051388892</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45956.467051388892</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45956.467051388892</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45956.467051388892</v>
      </c>
      <c r="H123" s="153"/>
      <c r="I123" s="152" t="str">
        <f>IFERROR(VLOOKUP(D123,DB!A:F,6,0),"")</f>
        <v/>
      </c>
      <c r="J123" s="152" t="str">
        <f>IFERROR(VLOOKUP(D123,DB!A:G,7,0),"")</f>
        <v/>
      </c>
      <c r="K123" s="152"/>
      <c r="L123" s="152" t="str">
        <f>IFERROR(VLOOKUP(D123,DB!A:I,9,0),"")</f>
        <v/>
      </c>
    </row>
    <row r="124" spans="1:12" ht="15">
      <c r="A124" s="152"/>
      <c r="B124" s="152" t="str">
        <f>IFERROR(VLOOKUP(D124,DB!A:K,11,0),"")</f>
        <v/>
      </c>
      <c r="C124" s="152"/>
      <c r="D124" s="152"/>
      <c r="E124" s="152"/>
      <c r="F124" s="153"/>
      <c r="G124" s="154">
        <f ca="1">IFERROR(NOW()-F124,"")</f>
        <v>45956.467051388892</v>
      </c>
      <c r="H124" s="153"/>
      <c r="I124" s="152" t="str">
        <f>IFERROR(VLOOKUP(D124,DB!A:F,6,0),"")</f>
        <v/>
      </c>
      <c r="J124" s="152" t="str">
        <f>IFERROR(VLOOKUP(D124,DB!A:G,7,0),"")</f>
        <v/>
      </c>
      <c r="K124" s="152"/>
      <c r="L124" s="152" t="str">
        <f>IFERROR(VLOOKUP(D124,DB!A:I,9,0),"")</f>
        <v/>
      </c>
    </row>
    <row r="125" spans="1:12" ht="15">
      <c r="A125" s="152"/>
      <c r="B125" s="152" t="str">
        <f>IFERROR(VLOOKUP(D125,DB!A:K,11,0),"")</f>
        <v/>
      </c>
      <c r="C125" s="152"/>
      <c r="D125" s="152"/>
      <c r="E125" s="152"/>
      <c r="F125" s="153"/>
      <c r="G125" s="154">
        <f ca="1">IFERROR(NOW()-F125,"")</f>
        <v>45956.467051388892</v>
      </c>
      <c r="H125" s="153"/>
      <c r="I125" s="152" t="str">
        <f>IFERROR(VLOOKUP(D125,DB!A:F,6,0),"")</f>
        <v/>
      </c>
      <c r="J125" s="152" t="str">
        <f>IFERROR(VLOOKUP(D125,DB!A:G,7,0),"")</f>
        <v/>
      </c>
      <c r="K125" s="152"/>
      <c r="L125" s="152" t="str">
        <f>IFERROR(VLOOKUP(D125,DB!A:I,9,0),"")</f>
        <v/>
      </c>
    </row>
    <row r="126" spans="1:12" ht="15">
      <c r="A126" s="152"/>
      <c r="B126" s="152" t="str">
        <f>IFERROR(VLOOKUP(D126,DB!A:K,11,0),"")</f>
        <v/>
      </c>
      <c r="C126" s="152"/>
      <c r="D126" s="152"/>
      <c r="E126" s="152"/>
      <c r="F126" s="153"/>
      <c r="G126" s="154">
        <f ca="1">IFERROR(NOW()-F126,"")</f>
        <v>45956.467051388892</v>
      </c>
      <c r="H126" s="153"/>
      <c r="I126" s="152" t="str">
        <f>IFERROR(VLOOKUP(D126,DB!A:F,6,0),"")</f>
        <v/>
      </c>
      <c r="J126" s="152" t="str">
        <f>IFERROR(VLOOKUP(D126,DB!A:G,7,0),"")</f>
        <v/>
      </c>
      <c r="K126" s="152"/>
      <c r="L126" s="152" t="str">
        <f>IFERROR(VLOOKUP(D126,DB!A:I,9,0),"")</f>
        <v/>
      </c>
    </row>
    <row r="127" spans="1:12" ht="15">
      <c r="A127" s="152"/>
      <c r="B127" s="152" t="str">
        <f>IFERROR(VLOOKUP(D127,DB!A:K,11,0),"")</f>
        <v/>
      </c>
      <c r="C127" s="152"/>
      <c r="D127" s="152"/>
      <c r="E127" s="152"/>
      <c r="F127" s="153"/>
      <c r="G127" s="154">
        <f ca="1">IFERROR(NOW()-F127,"")</f>
        <v>45956.467051388892</v>
      </c>
      <c r="H127" s="153"/>
      <c r="I127" s="152" t="str">
        <f>IFERROR(VLOOKUP(D127,DB!A:F,6,0),"")</f>
        <v/>
      </c>
      <c r="J127" s="152" t="str">
        <f>IFERROR(VLOOKUP(D127,DB!A:G,7,0),"")</f>
        <v/>
      </c>
      <c r="K127" s="152"/>
      <c r="L127" s="152" t="str">
        <f>IFERROR(VLOOKUP(D127,DB!A:I,9,0),"")</f>
        <v/>
      </c>
    </row>
    <row r="128" spans="1:12" ht="15">
      <c r="A128" s="152"/>
      <c r="B128" s="152" t="str">
        <f>IFERROR(VLOOKUP(D128,DB!A:K,11,0),"")</f>
        <v/>
      </c>
      <c r="C128" s="152"/>
      <c r="D128" s="152"/>
      <c r="E128" s="152"/>
      <c r="F128" s="153"/>
      <c r="G128" s="154">
        <f ca="1">IFERROR(NOW()-F128,"")</f>
        <v>45956.467051388892</v>
      </c>
      <c r="H128" s="153"/>
      <c r="I128" s="152" t="str">
        <f>IFERROR(VLOOKUP(D128,DB!A:F,6,0),"")</f>
        <v/>
      </c>
      <c r="J128" s="152" t="str">
        <f>IFERROR(VLOOKUP(D128,DB!A:G,7,0),"")</f>
        <v/>
      </c>
      <c r="K128" s="152"/>
      <c r="L128" s="152" t="str">
        <f>IFERROR(VLOOKUP(D128,DB!A:I,9,0),"")</f>
        <v/>
      </c>
    </row>
    <row r="129" spans="1:12" ht="15">
      <c r="A129" s="152"/>
      <c r="B129" s="152" t="str">
        <f>IFERROR(VLOOKUP(D129,DB!A:K,11,0),"")</f>
        <v/>
      </c>
      <c r="C129" s="152"/>
      <c r="D129" s="152"/>
      <c r="E129" s="152"/>
      <c r="F129" s="153"/>
      <c r="G129" s="154">
        <f ca="1">IFERROR(NOW()-F129,"")</f>
        <v>45956.467051388892</v>
      </c>
      <c r="H129" s="153"/>
      <c r="I129" s="152" t="str">
        <f>IFERROR(VLOOKUP(D129,DB!A:F,6,0),"")</f>
        <v/>
      </c>
      <c r="J129" s="152" t="str">
        <f>IFERROR(VLOOKUP(D129,DB!A:G,7,0),"")</f>
        <v/>
      </c>
      <c r="K129" s="152"/>
      <c r="L129" s="152" t="str">
        <f>IFERROR(VLOOKUP(D129,DB!A:I,9,0),"")</f>
        <v/>
      </c>
    </row>
    <row r="130" spans="1:12" ht="15">
      <c r="A130" s="152"/>
      <c r="B130" s="152" t="str">
        <f>IFERROR(VLOOKUP(D130,DB!A:K,11,0),"")</f>
        <v/>
      </c>
      <c r="C130" s="152"/>
      <c r="D130" s="152"/>
      <c r="E130" s="152"/>
      <c r="F130" s="153"/>
      <c r="G130" s="154">
        <f ca="1">IFERROR(NOW()-F130,"")</f>
        <v>45956.467051388892</v>
      </c>
      <c r="H130" s="153"/>
      <c r="I130" s="152" t="str">
        <f>IFERROR(VLOOKUP(D130,DB!A:F,6,0),"")</f>
        <v/>
      </c>
      <c r="J130" s="152" t="str">
        <f>IFERROR(VLOOKUP(D130,DB!A:G,7,0),"")</f>
        <v/>
      </c>
      <c r="K130" s="152"/>
      <c r="L130" s="152" t="str">
        <f>IFERROR(VLOOKUP(D130,DB!A:I,9,0),"")</f>
        <v/>
      </c>
    </row>
    <row r="131" spans="1:12" ht="15">
      <c r="A131" s="152"/>
      <c r="B131" s="152" t="str">
        <f>IFERROR(VLOOKUP(D131,DB!A:K,11,0),"")</f>
        <v/>
      </c>
      <c r="C131" s="152"/>
      <c r="D131" s="152"/>
      <c r="E131" s="152"/>
      <c r="F131" s="153"/>
      <c r="G131" s="154">
        <f ca="1">IFERROR(NOW()-F131,"")</f>
        <v>45956.467051388892</v>
      </c>
      <c r="H131" s="153"/>
      <c r="I131" s="152" t="str">
        <f>IFERROR(VLOOKUP(D131,DB!A:F,6,0),"")</f>
        <v/>
      </c>
      <c r="J131" s="152" t="str">
        <f>IFERROR(VLOOKUP(D131,DB!A:G,7,0),"")</f>
        <v/>
      </c>
      <c r="K131" s="152"/>
      <c r="L131" s="152" t="str">
        <f>IFERROR(VLOOKUP(D131,DB!A:I,9,0),"")</f>
        <v/>
      </c>
    </row>
    <row r="132" spans="1:12" ht="15">
      <c r="A132" s="152"/>
      <c r="B132" s="152" t="str">
        <f>IFERROR(VLOOKUP(D132,DB!A:K,11,0),"")</f>
        <v/>
      </c>
      <c r="C132" s="152"/>
      <c r="D132" s="152"/>
      <c r="E132" s="152"/>
      <c r="F132" s="153"/>
      <c r="G132" s="154">
        <f ca="1">IFERROR(NOW()-F132,"")</f>
        <v>45956.467051388892</v>
      </c>
      <c r="H132" s="153"/>
      <c r="I132" s="152" t="str">
        <f>IFERROR(VLOOKUP(D132,DB!A:F,6,0),"")</f>
        <v/>
      </c>
      <c r="J132" s="152" t="str">
        <f>IFERROR(VLOOKUP(D132,DB!A:G,7,0),"")</f>
        <v/>
      </c>
      <c r="K132" s="152"/>
      <c r="L132" s="152" t="str">
        <f>IFERROR(VLOOKUP(D132,DB!A:I,9,0),"")</f>
        <v/>
      </c>
    </row>
    <row r="133" spans="1:12" ht="15">
      <c r="A133" s="152"/>
      <c r="B133" s="152" t="str">
        <f>IFERROR(VLOOKUP(D133,DB!A:K,11,0),"")</f>
        <v/>
      </c>
      <c r="C133" s="152"/>
      <c r="D133" s="152"/>
      <c r="E133" s="152"/>
      <c r="F133" s="153"/>
      <c r="G133" s="154">
        <f ca="1">IFERROR(NOW()-F133,"")</f>
        <v>45956.467051388892</v>
      </c>
      <c r="H133" s="153"/>
      <c r="I133" s="152" t="str">
        <f>IFERROR(VLOOKUP(D133,DB!A:F,6,0),"")</f>
        <v/>
      </c>
      <c r="J133" s="152" t="str">
        <f>IFERROR(VLOOKUP(D133,DB!A:G,7,0),"")</f>
        <v/>
      </c>
      <c r="K133" s="152"/>
      <c r="L133" s="152" t="str">
        <f>IFERROR(VLOOKUP(D133,DB!A:I,9,0),"")</f>
        <v/>
      </c>
    </row>
    <row r="134" spans="1:12" ht="15">
      <c r="A134" s="152"/>
      <c r="B134" s="152" t="str">
        <f>IFERROR(VLOOKUP(D134,DB!A:K,11,0),"")</f>
        <v/>
      </c>
      <c r="C134" s="152"/>
      <c r="D134" s="152"/>
      <c r="E134" s="152"/>
      <c r="F134" s="153"/>
      <c r="G134" s="154">
        <f ca="1">IFERROR(NOW()-F134,"")</f>
        <v>45956.467051388892</v>
      </c>
      <c r="H134" s="153"/>
      <c r="I134" s="152" t="str">
        <f>IFERROR(VLOOKUP(D134,DB!A:F,6,0),"")</f>
        <v/>
      </c>
      <c r="J134" s="152" t="str">
        <f>IFERROR(VLOOKUP(D134,DB!A:G,7,0),"")</f>
        <v/>
      </c>
      <c r="K134" s="152"/>
      <c r="L134" s="152" t="str">
        <f>IFERROR(VLOOKUP(D134,DB!A:I,9,0),"")</f>
        <v/>
      </c>
    </row>
    <row r="135" spans="1:12" ht="15">
      <c r="A135" s="152"/>
      <c r="B135" s="152" t="str">
        <f>IFERROR(VLOOKUP(D135,DB!A:K,11,0),"")</f>
        <v/>
      </c>
      <c r="C135" s="152"/>
      <c r="D135" s="152"/>
      <c r="E135" s="152"/>
      <c r="F135" s="153"/>
      <c r="G135" s="154">
        <f ca="1">IFERROR(NOW()-F135,"")</f>
        <v>45956.467051388892</v>
      </c>
      <c r="H135" s="153"/>
      <c r="I135" s="152" t="str">
        <f>IFERROR(VLOOKUP(D135,DB!A:F,6,0),"")</f>
        <v/>
      </c>
      <c r="J135" s="152" t="str">
        <f>IFERROR(VLOOKUP(D135,DB!A:G,7,0),"")</f>
        <v/>
      </c>
      <c r="K135" s="152"/>
      <c r="L135" s="152" t="str">
        <f>IFERROR(VLOOKUP(D135,DB!A:I,9,0),"")</f>
        <v/>
      </c>
    </row>
    <row r="136" spans="1:12" ht="15">
      <c r="A136" s="152"/>
      <c r="B136" s="152" t="str">
        <f>IFERROR(VLOOKUP(D136,DB!A:K,11,0),"")</f>
        <v/>
      </c>
      <c r="C136" s="152"/>
      <c r="D136" s="152"/>
      <c r="E136" s="152"/>
      <c r="F136" s="153"/>
      <c r="G136" s="154">
        <f ca="1">IFERROR(NOW()-F136,"")</f>
        <v>45956.467051388892</v>
      </c>
      <c r="H136" s="153"/>
      <c r="I136" s="152" t="str">
        <f>IFERROR(VLOOKUP(D136,DB!A:F,6,0),"")</f>
        <v/>
      </c>
      <c r="J136" s="152" t="str">
        <f>IFERROR(VLOOKUP(D136,DB!A:G,7,0),"")</f>
        <v/>
      </c>
      <c r="K136" s="152"/>
      <c r="L136" s="152" t="str">
        <f>IFERROR(VLOOKUP(D136,DB!A:I,9,0),"")</f>
        <v/>
      </c>
    </row>
    <row r="137" spans="1:12" ht="15">
      <c r="A137" s="152"/>
      <c r="B137" s="152" t="str">
        <f>IFERROR(VLOOKUP(D137,DB!A:K,11,0),"")</f>
        <v/>
      </c>
      <c r="C137" s="152"/>
      <c r="D137" s="152"/>
      <c r="E137" s="152"/>
      <c r="F137" s="153"/>
      <c r="G137" s="154">
        <f ca="1">IFERROR(NOW()-F137,"")</f>
        <v>45956.467051388892</v>
      </c>
      <c r="H137" s="153"/>
      <c r="I137" s="152" t="str">
        <f>IFERROR(VLOOKUP(D137,DB!A:F,6,0),"")</f>
        <v/>
      </c>
      <c r="J137" s="152" t="str">
        <f>IFERROR(VLOOKUP(D137,DB!A:G,7,0),"")</f>
        <v/>
      </c>
      <c r="K137" s="152"/>
      <c r="L137" s="152" t="str">
        <f>IFERROR(VLOOKUP(D137,DB!A:I,9,0),"")</f>
        <v/>
      </c>
    </row>
    <row r="138" spans="1:12" ht="15">
      <c r="A138" s="152"/>
      <c r="B138" s="152" t="str">
        <f>IFERROR(VLOOKUP(D138,DB!A:K,11,0),"")</f>
        <v/>
      </c>
      <c r="C138" s="152"/>
      <c r="D138" s="152"/>
      <c r="E138" s="152"/>
      <c r="F138" s="153"/>
      <c r="G138" s="154">
        <f ca="1">IFERROR(NOW()-F138,"")</f>
        <v>45956.467051388892</v>
      </c>
      <c r="H138" s="153"/>
      <c r="I138" s="152" t="str">
        <f>IFERROR(VLOOKUP(D138,DB!A:F,6,0),"")</f>
        <v/>
      </c>
      <c r="J138" s="152" t="str">
        <f>IFERROR(VLOOKUP(D138,DB!A:G,7,0),"")</f>
        <v/>
      </c>
      <c r="K138" s="152"/>
      <c r="L138" s="152" t="str">
        <f>IFERROR(VLOOKUP(D138,DB!A:I,9,0),"")</f>
        <v/>
      </c>
    </row>
    <row r="139" spans="1:12" ht="15">
      <c r="A139" s="152"/>
      <c r="B139" s="152" t="str">
        <f>IFERROR(VLOOKUP(D139,DB!A:K,11,0),"")</f>
        <v/>
      </c>
      <c r="C139" s="152"/>
      <c r="D139" s="152"/>
      <c r="E139" s="152"/>
      <c r="F139" s="153"/>
      <c r="G139" s="154">
        <f ca="1">IFERROR(NOW()-F139,"")</f>
        <v>45956.467051388892</v>
      </c>
      <c r="H139" s="153"/>
      <c r="I139" s="152" t="str">
        <f>IFERROR(VLOOKUP(D139,DB!A:F,6,0),"")</f>
        <v/>
      </c>
      <c r="J139" s="152" t="str">
        <f>IFERROR(VLOOKUP(D139,DB!A:G,7,0),"")</f>
        <v/>
      </c>
      <c r="K139" s="152"/>
      <c r="L139" s="152" t="str">
        <f>IFERROR(VLOOKUP(D139,DB!A:I,9,0),"")</f>
        <v/>
      </c>
    </row>
    <row r="140" spans="1:12" ht="15">
      <c r="A140" s="152"/>
      <c r="B140" s="152" t="str">
        <f>IFERROR(VLOOKUP(D140,DB!A:K,11,0),"")</f>
        <v/>
      </c>
      <c r="C140" s="152"/>
      <c r="D140" s="152"/>
      <c r="E140" s="152"/>
      <c r="F140" s="153"/>
      <c r="G140" s="154">
        <f ca="1">IFERROR(NOW()-F140,"")</f>
        <v>45956.467051388892</v>
      </c>
      <c r="H140" s="153"/>
      <c r="I140" s="152" t="str">
        <f>IFERROR(VLOOKUP(D140,DB!A:F,6,0),"")</f>
        <v/>
      </c>
      <c r="J140" s="152" t="str">
        <f>IFERROR(VLOOKUP(D140,DB!A:G,7,0),"")</f>
        <v/>
      </c>
      <c r="K140" s="152"/>
      <c r="L140" s="152" t="str">
        <f>IFERROR(VLOOKUP(D140,DB!A:I,9,0),"")</f>
        <v/>
      </c>
    </row>
    <row r="141" spans="1:12" ht="15">
      <c r="A141" s="152"/>
      <c r="B141" s="152" t="str">
        <f>IFERROR(VLOOKUP(D141,DB!A:K,11,0),"")</f>
        <v/>
      </c>
      <c r="C141" s="152"/>
      <c r="D141" s="152"/>
      <c r="E141" s="152"/>
      <c r="F141" s="153"/>
      <c r="G141" s="154">
        <f ca="1">IFERROR(NOW()-F141,"")</f>
        <v>45956.467051388892</v>
      </c>
      <c r="H141" s="153"/>
      <c r="I141" s="152" t="str">
        <f>IFERROR(VLOOKUP(D141,DB!A:F,6,0),"")</f>
        <v/>
      </c>
      <c r="J141" s="152" t="str">
        <f>IFERROR(VLOOKUP(D141,DB!A:G,7,0),"")</f>
        <v/>
      </c>
      <c r="K141" s="152"/>
      <c r="L141" s="152" t="str">
        <f>IFERROR(VLOOKUP(D141,DB!A:I,9,0),"")</f>
        <v/>
      </c>
    </row>
    <row r="142" spans="1:12" ht="15">
      <c r="A142" s="158"/>
      <c r="B142" s="158" t="str">
        <f>IFERROR(VLOOKUP(D142,DB!A:K,11,0),"")</f>
        <v/>
      </c>
      <c r="C142" s="158"/>
      <c r="D142" s="158"/>
      <c r="E142" s="158"/>
      <c r="F142" s="159"/>
      <c r="G142" s="160">
        <f ca="1">IFERROR(NOW()-F142,"")</f>
        <v>45956.467051388892</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45956.467051388892</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45956.467051388892</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45956.467051388892</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45956.467051388892</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45956.467051388892</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45956.467051388892</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45956.467051388892</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45956.467051388892</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45956.467051388892</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45956.467051388892</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45956.467051388892</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45956.467051388892</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45956.467051388892</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45956.467051388892</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45956.467051388892</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45956.467051388892</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45956.467051388892</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45956.467051388892</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45956.467051388892</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45956.467051388892</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45956.467051388892</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45956.467051388892</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45956.467051388892</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45956.467051388892</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45956.467051388892</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45956.467051388892</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45956.467051388892</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45956.467051388892</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45956.467051388892</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45956.467051388892</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45956.467051388892</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45956.467051388892</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45956.467051388892</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45956.467051388892</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45956.467051388892</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45956.467051388892</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45956.467051388892</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45956.467051388892</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45956.467051388892</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45956.467051388892</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45956.467051388892</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45956.467051388892</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45956.467051388892</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45956.467051388892</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45956.467051388892</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45956.467051388892</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45956.467051388892</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45956.467051388892</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45956.467051388892</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45956.467051388892</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45956.467051388892</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45956.467051388892</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45956.467051388892</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45956.467051388892</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45956.467051388892</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45956.467051388892</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45956.467051388892</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45956.467051388892</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45956.467051388892</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45956.467051388892</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45956.467051388892</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45956.467051388892</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45956.467051388892</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45956.467051388892</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45956.467051388892</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45956.467051388892</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45956.467051388892</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45956.467051388892</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45956.467051388892</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45956.467051388892</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45956.467051388892</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45956.467051388892</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45956.467051388892</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45956.467051388892</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45956.467051388892</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45956.467051388892</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45956.467051388892</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45956.467051388892</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45956.467051388892</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45956.467051388892</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45956.467051388892</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45956.467051388892</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45956.467051388892</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45956.467051388892</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45956.467051388892</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45956.467051388892</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45956.467051388892</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45956.467051388892</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45956.467051388892</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45956.467051388892</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45956.467051388892</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45956.467051388892</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45956.467051388892</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45956.467051388892</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45956.467051388892</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45956.467051388892</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45956.467051388892</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45956.467051388892</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45956.467051388892</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45956.467051388892</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45956.467051388892</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45956.467051388892</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45956.467051388892</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45956.467051388892</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45956.467051388892</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45956.467051388892</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45956.467051388892</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45956.467051388892</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45956.467051388892</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45956.467051388892</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45956.467051388892</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45956.467051388892</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45956.467051388892</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45956.467051388892</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45956.467051388892</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45956.467051388892</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45956.467051388892</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45956.467051388892</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45956.467051388892</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45956.467051388892</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45956.467051388892</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45956.467051388892</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45956.467051388892</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45956.467051388892</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45956.467051388892</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45956.467051388892</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45956.467051388892</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45956.467051388892</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45956.467051388892</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45956.467051388892</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45956.467051388892</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45956.467051388892</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45956.467051388892</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45956.467051388892</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45956.467051388892</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45956.467051388892</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45956.467051388892</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45956.467051388892</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45956.467051388892</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45956.467051388892</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45956.467051388892</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45956.467051388892</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45956.467051388892</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45956.467051388892</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45956.467051388892</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45956.467051388892</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45956.467051388892</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45956.467051388892</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45956.467051388892</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45956.467051388892</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45956.467051388892</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45956.467051388892</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45956.467051388892</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45956.467051388892</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45956.467051388892</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45956.467051388892</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45956.467051388892</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45956.467051388892</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45956.467051388892</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45956.467051388892</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45956.467051388892</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45956.467051388892</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45956.467051388892</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45956.467051388892</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45956.467051388892</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45956.467051388892</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45956.467051388892</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45956.467051388892</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45956.467051388892</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45956.467051388892</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45956.467051388892</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45956.467051388892</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45956.467051388892</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45956.467051388892</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45956.467051388892</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45956.467051388892</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45956.467051388892</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45956.467051388892</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45956.467051388892</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45956.467051388892</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45956.467051388892</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45956.467051388892</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45956.467051388892</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45956.467051388892</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45956.467051388892</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45956.467051388892</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45956.467051388892</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45956.467051388892</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45956.467051388892</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45956.467051388892</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45956.467051388892</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45956.467051388892</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45956.467051388892</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45956.467051388892</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45956.467051388892</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45956.467051388892</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45956.467051388892</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45956.467051388892</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45956.467051388892</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45956.467051388892</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45956.467051388892</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45956.467051388892</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45956.467051388892</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45956.467051388892</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45956.467051388892</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45956.467051388892</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45956.467051388892</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45956.467051388892</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45956.467051388892</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45956.467051388892</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45956.467051388892</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45956.467051388892</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45956.467051388892</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45956.467051388892</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45956.467051388892</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45956.467051388892</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45956.467051388892</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45956.467051388892</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45956.467051388892</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45956.467051388892</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45956.467051388892</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45956.467051388892</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45956.467051388892</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45956.467051388892</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45956.467051388892</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45956.467051388892</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45956.467051388892</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45956.467051388892</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45956.467051388892</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45956.467051388892</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45956.467051388892</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45956.467051388892</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45956.467051388892</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45956.467051388892</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45956.467051388892</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45956.467051388892</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45956.467051388892</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45956.467051388892</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45956.467051388892</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45956.467051388892</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45956.467051388892</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45956.467051388892</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45956.467051388892</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45956.467051388892</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45956.467051388892</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45956.467051388892</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45956.467051388892</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45956.467051388892</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45956.467051388892</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45956.467051388892</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45956.467051388892</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45956.467051388892</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45956.467051388892</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45956.467051388892</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45956.467051388892</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45956.467051388892</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45956.467051388892</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45956.467051388892</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45956.467051388892</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45956.467051388892</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45956.467051388892</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45956.467051388892</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45956.467051388892</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45956.467051388892</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45956.467051388892</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45956.467051388892</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45956.467051388892</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45956.467051388892</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45956.467051388892</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45956.467051388892</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45956.467051388892</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45956.467051388892</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45956.467051388892</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45956.467051388892</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45956.467051388892</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45956.467051388892</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45956.467051388892</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45956.467051388892</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45956.467051388892</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45956.467051388892</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45956.467051388892</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45956.467051388892</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45956.467051388892</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45956.467051388892</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45956.467051388892</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45956.467051388892</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45956.467051388892</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45956.467051388892</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45956.467051388892</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45956.467051388892</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45956.467051388892</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45956.467051388892</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45956.467051388892</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45956.467051388892</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45956.467051388892</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45956.467051388892</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45956.467051388892</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45956.467051388892</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45956.467051388892</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45956.467051388892</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45956.467051388892</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45956.467051388892</v>
      </c>
      <c r="H444" s="159"/>
      <c r="I444" s="158" t="str">
        <f>IFERROR(VLOOKUP(D444,DB!A:F,6,0),"")</f>
        <v/>
      </c>
      <c r="J444" s="158" t="str">
        <f>IFERROR(VLOOKUP(D444,DB!A:G,7,0),"")</f>
        <v/>
      </c>
      <c r="K444" s="158"/>
      <c r="L444" s="158" t="str">
        <f>IFERROR(VLOOKUP(D444,DB!A:I,9,0),"")</f>
        <v/>
      </c>
    </row>
    <row r="445" spans="1:12" ht="15">
      <c r="A445" s="158"/>
      <c r="B445" s="158" t="str">
        <f>IFERROR(VLOOKUP(D445,DB!A:K,11,0),"")</f>
        <v/>
      </c>
      <c r="C445" s="158"/>
      <c r="D445" s="158"/>
      <c r="E445" s="158"/>
      <c r="F445" s="159"/>
      <c r="G445" s="160">
        <f ca="1">IFERROR(NOW()-F445,"")</f>
        <v>45956.467051388892</v>
      </c>
      <c r="H445" s="159"/>
      <c r="I445" s="158" t="str">
        <f>IFERROR(VLOOKUP(D445,DB!A:F,6,0),"")</f>
        <v/>
      </c>
      <c r="J445" s="158" t="str">
        <f>IFERROR(VLOOKUP(D445,DB!A:G,7,0),"")</f>
        <v/>
      </c>
      <c r="K445" s="158"/>
      <c r="L445" s="158" t="str">
        <f>IFERROR(VLOOKUP(D445,DB!A:I,9,0),"")</f>
        <v/>
      </c>
    </row>
    <row r="446" spans="1:12" ht="15">
      <c r="A446" s="158"/>
      <c r="B446" s="158" t="str">
        <f>IFERROR(VLOOKUP(D446,DB!A:K,11,0),"")</f>
        <v/>
      </c>
      <c r="C446" s="158"/>
      <c r="D446" s="158"/>
      <c r="E446" s="158"/>
      <c r="F446" s="159"/>
      <c r="G446" s="160">
        <f ca="1">IFERROR(NOW()-F446,"")</f>
        <v>45956.467051388892</v>
      </c>
      <c r="H446" s="159"/>
      <c r="I446" s="158" t="str">
        <f>IFERROR(VLOOKUP(D446,DB!A:F,6,0),"")</f>
        <v/>
      </c>
      <c r="J446" s="158" t="str">
        <f>IFERROR(VLOOKUP(D446,DB!A:G,7,0),"")</f>
        <v/>
      </c>
      <c r="K446" s="158"/>
      <c r="L446" s="158" t="str">
        <f>IFERROR(VLOOKUP(D446,DB!A:I,9,0),"")</f>
        <v/>
      </c>
    </row>
    <row r="447" spans="1:12" ht="15">
      <c r="A447" s="158"/>
      <c r="B447" s="158" t="str">
        <f>IFERROR(VLOOKUP(D447,DB!A:K,11,0),"")</f>
        <v/>
      </c>
      <c r="C447" s="158"/>
      <c r="D447" s="158"/>
      <c r="E447" s="158"/>
      <c r="F447" s="159"/>
      <c r="G447" s="160">
        <f ca="1">IFERROR(NOW()-F447,"")</f>
        <v>45956.467051388892</v>
      </c>
      <c r="H447" s="159"/>
      <c r="I447" s="158" t="str">
        <f>IFERROR(VLOOKUP(D447,DB!A:F,6,0),"")</f>
        <v/>
      </c>
      <c r="J447" s="158" t="str">
        <f>IFERROR(VLOOKUP(D447,DB!A:G,7,0),"")</f>
        <v/>
      </c>
      <c r="K447" s="158"/>
      <c r="L447" s="158" t="str">
        <f>IFERROR(VLOOKUP(D447,DB!A:I,9,0),"")</f>
        <v/>
      </c>
    </row>
    <row r="448" spans="1:12" ht="15">
      <c r="A448" s="158"/>
      <c r="B448" s="158" t="str">
        <f>IFERROR(VLOOKUP(D448,DB!A:K,11,0),"")</f>
        <v/>
      </c>
      <c r="C448" s="158"/>
      <c r="D448" s="158"/>
      <c r="E448" s="158"/>
      <c r="F448" s="159"/>
      <c r="G448" s="160">
        <f ca="1">IFERROR(NOW()-F448,"")</f>
        <v>45956.467051388892</v>
      </c>
      <c r="H448" s="159"/>
      <c r="I448" s="158" t="str">
        <f>IFERROR(VLOOKUP(D448,DB!A:F,6,0),"")</f>
        <v/>
      </c>
      <c r="J448" s="158" t="str">
        <f>IFERROR(VLOOKUP(D448,DB!A:G,7,0),"")</f>
        <v/>
      </c>
      <c r="K448" s="158"/>
      <c r="L448" s="158" t="str">
        <f>IFERROR(VLOOKUP(D448,DB!A:I,9,0),"")</f>
        <v/>
      </c>
    </row>
    <row r="449" spans="1:12" ht="15">
      <c r="A449" s="158"/>
      <c r="B449" s="158" t="str">
        <f>IFERROR(VLOOKUP(D449,DB!A:K,11,0),"")</f>
        <v/>
      </c>
      <c r="C449" s="158"/>
      <c r="D449" s="158"/>
      <c r="E449" s="158"/>
      <c r="F449" s="159"/>
      <c r="G449" s="160">
        <f ca="1">IFERROR(NOW()-F449,"")</f>
        <v>45956.467051388892</v>
      </c>
      <c r="H449" s="159"/>
      <c r="I449" s="158" t="str">
        <f>IFERROR(VLOOKUP(D449,DB!A:F,6,0),"")</f>
        <v/>
      </c>
      <c r="J449" s="158" t="str">
        <f>IFERROR(VLOOKUP(D449,DB!A:G,7,0),"")</f>
        <v/>
      </c>
      <c r="K449" s="158"/>
      <c r="L449" s="158" t="str">
        <f>IFERROR(VLOOKUP(D449,DB!A:I,9,0),"")</f>
        <v/>
      </c>
    </row>
    <row r="450" spans="1:12" ht="15">
      <c r="A450" s="158"/>
      <c r="B450" s="158" t="str">
        <f>IFERROR(VLOOKUP(D450,DB!A:K,11,0),"")</f>
        <v/>
      </c>
      <c r="C450" s="158"/>
      <c r="D450" s="158"/>
      <c r="E450" s="158"/>
      <c r="F450" s="159"/>
      <c r="G450" s="160">
        <f ca="1">IFERROR(NOW()-F450,"")</f>
        <v>45956.467051388892</v>
      </c>
      <c r="H450" s="159"/>
      <c r="I450" s="158" t="str">
        <f>IFERROR(VLOOKUP(D450,DB!A:F,6,0),"")</f>
        <v/>
      </c>
      <c r="J450" s="158" t="str">
        <f>IFERROR(VLOOKUP(D450,DB!A:G,7,0),"")</f>
        <v/>
      </c>
      <c r="K450" s="158"/>
      <c r="L450" s="158" t="str">
        <f>IFERROR(VLOOKUP(D450,DB!A:I,9,0),"")</f>
        <v/>
      </c>
    </row>
    <row r="451" spans="1:12" ht="15">
      <c r="A451" s="158"/>
      <c r="B451" s="158" t="str">
        <f>IFERROR(VLOOKUP(D451,DB!A:K,11,0),"")</f>
        <v/>
      </c>
      <c r="C451" s="158"/>
      <c r="D451" s="158"/>
      <c r="E451" s="158"/>
      <c r="F451" s="159"/>
      <c r="G451" s="160">
        <f ca="1">IFERROR(NOW()-F451,"")</f>
        <v>45956.467051388892</v>
      </c>
      <c r="H451" s="159"/>
      <c r="I451" s="158" t="str">
        <f>IFERROR(VLOOKUP(D451,DB!A:F,6,0),"")</f>
        <v/>
      </c>
      <c r="J451" s="158" t="str">
        <f>IFERROR(VLOOKUP(D451,DB!A:G,7,0),"")</f>
        <v/>
      </c>
      <c r="K451" s="158"/>
      <c r="L451" s="158" t="str">
        <f>IFERROR(VLOOKUP(D451,DB!A:I,9,0),"")</f>
        <v/>
      </c>
    </row>
    <row r="452" spans="1:12" ht="15">
      <c r="A452" s="158"/>
      <c r="B452" s="158" t="str">
        <f>IFERROR(VLOOKUP(D452,DB!A:K,11,0),"")</f>
        <v/>
      </c>
      <c r="C452" s="158"/>
      <c r="D452" s="158"/>
      <c r="E452" s="158"/>
      <c r="F452" s="159"/>
      <c r="G452" s="160">
        <f ca="1">IFERROR(NOW()-F452,"")</f>
        <v>45956.467051388892</v>
      </c>
      <c r="H452" s="159"/>
      <c r="I452" s="158" t="str">
        <f>IFERROR(VLOOKUP(D452,DB!A:F,6,0),"")</f>
        <v/>
      </c>
      <c r="J452" s="158" t="str">
        <f>IFERROR(VLOOKUP(D452,DB!A:G,7,0),"")</f>
        <v/>
      </c>
      <c r="K452" s="158"/>
      <c r="L452" s="158" t="str">
        <f>IFERROR(VLOOKUP(D452,DB!A:I,9,0),"")</f>
        <v/>
      </c>
    </row>
    <row r="453" spans="1:12" ht="15">
      <c r="A453" s="158"/>
      <c r="B453" s="158" t="str">
        <f>IFERROR(VLOOKUP(D453,DB!A:K,11,0),"")</f>
        <v/>
      </c>
      <c r="C453" s="158"/>
      <c r="D453" s="158"/>
      <c r="E453" s="158"/>
      <c r="F453" s="159"/>
      <c r="G453" s="160">
        <f ca="1">IFERROR(NOW()-F453,"")</f>
        <v>45956.467051388892</v>
      </c>
      <c r="H453" s="159"/>
      <c r="I453" s="158" t="str">
        <f>IFERROR(VLOOKUP(D453,DB!A:F,6,0),"")</f>
        <v/>
      </c>
      <c r="J453" s="158" t="str">
        <f>IFERROR(VLOOKUP(D453,DB!A:G,7,0),"")</f>
        <v/>
      </c>
      <c r="K453" s="158"/>
      <c r="L453" s="158" t="str">
        <f>IFERROR(VLOOKUP(D453,DB!A:I,9,0),"")</f>
        <v/>
      </c>
    </row>
    <row r="454" spans="1:12" ht="15">
      <c r="A454" s="158"/>
      <c r="B454" s="158" t="str">
        <f>IFERROR(VLOOKUP(D454,DB!A:K,11,0),"")</f>
        <v/>
      </c>
      <c r="C454" s="158"/>
      <c r="D454" s="158"/>
      <c r="E454" s="158"/>
      <c r="F454" s="159"/>
      <c r="G454" s="160">
        <f ca="1">IFERROR(NOW()-F454,"")</f>
        <v>45956.467051388892</v>
      </c>
      <c r="H454" s="159"/>
      <c r="I454" s="158" t="str">
        <f>IFERROR(VLOOKUP(D454,DB!A:F,6,0),"")</f>
        <v/>
      </c>
      <c r="J454" s="158" t="str">
        <f>IFERROR(VLOOKUP(D454,DB!A:G,7,0),"")</f>
        <v/>
      </c>
      <c r="K454" s="158"/>
      <c r="L454" s="158" t="str">
        <f>IFERROR(VLOOKUP(D454,DB!A:I,9,0),"")</f>
        <v/>
      </c>
    </row>
    <row r="455" spans="1:12" ht="15">
      <c r="A455" s="158"/>
      <c r="B455" s="158" t="str">
        <f>IFERROR(VLOOKUP(D455,DB!A:K,11,0),"")</f>
        <v/>
      </c>
      <c r="C455" s="158"/>
      <c r="D455" s="158"/>
      <c r="E455" s="158"/>
      <c r="F455" s="159"/>
      <c r="G455" s="160">
        <f ca="1">IFERROR(NOW()-F455,"")</f>
        <v>45956.467051388892</v>
      </c>
      <c r="H455" s="159"/>
      <c r="I455" s="158" t="str">
        <f>IFERROR(VLOOKUP(D455,DB!A:F,6,0),"")</f>
        <v/>
      </c>
      <c r="J455" s="158" t="str">
        <f>IFERROR(VLOOKUP(D455,DB!A:G,7,0),"")</f>
        <v/>
      </c>
      <c r="K455" s="158"/>
      <c r="L455" s="158" t="str">
        <f>IFERROR(VLOOKUP(D455,DB!A:I,9,0),"")</f>
        <v/>
      </c>
    </row>
    <row r="456" spans="1:12" ht="15">
      <c r="A456" s="158"/>
      <c r="B456" s="158" t="str">
        <f>IFERROR(VLOOKUP(D456,DB!A:K,11,0),"")</f>
        <v/>
      </c>
      <c r="C456" s="158"/>
      <c r="D456" s="158"/>
      <c r="E456" s="158"/>
      <c r="F456" s="159"/>
      <c r="G456" s="160">
        <f ca="1">IFERROR(NOW()-F456,"")</f>
        <v>45956.467051388892</v>
      </c>
      <c r="H456" s="159"/>
      <c r="I456" s="158" t="str">
        <f>IFERROR(VLOOKUP(D456,DB!A:F,6,0),"")</f>
        <v/>
      </c>
      <c r="J456" s="158" t="str">
        <f>IFERROR(VLOOKUP(D456,DB!A:G,7,0),"")</f>
        <v/>
      </c>
      <c r="K456" s="158"/>
      <c r="L456" s="158" t="str">
        <f>IFERROR(VLOOKUP(D456,DB!A:I,9,0),"")</f>
        <v/>
      </c>
    </row>
    <row r="457" spans="1:12" ht="15">
      <c r="A457" s="158"/>
      <c r="B457" s="158" t="str">
        <f>IFERROR(VLOOKUP(D457,DB!A:K,11,0),"")</f>
        <v/>
      </c>
      <c r="C457" s="158"/>
      <c r="D457" s="158"/>
      <c r="E457" s="158"/>
      <c r="F457" s="159"/>
      <c r="G457" s="160">
        <f ca="1">IFERROR(NOW()-F457,"")</f>
        <v>45956.467051388892</v>
      </c>
      <c r="H457" s="159"/>
      <c r="I457" s="158" t="str">
        <f>IFERROR(VLOOKUP(D457,DB!A:F,6,0),"")</f>
        <v/>
      </c>
      <c r="J457" s="158" t="str">
        <f>IFERROR(VLOOKUP(D457,DB!A:G,7,0),"")</f>
        <v/>
      </c>
      <c r="K457" s="158"/>
      <c r="L457" s="158" t="str">
        <f>IFERROR(VLOOKUP(D457,DB!A:I,9,0),"")</f>
        <v/>
      </c>
    </row>
    <row r="458" spans="1:12" ht="15">
      <c r="A458" s="158"/>
      <c r="B458" s="158" t="str">
        <f>IFERROR(VLOOKUP(D458,DB!A:K,11,0),"")</f>
        <v/>
      </c>
      <c r="C458" s="158"/>
      <c r="D458" s="158"/>
      <c r="E458" s="158"/>
      <c r="F458" s="159"/>
      <c r="G458" s="160">
        <f ca="1">IFERROR(NOW()-F458,"")</f>
        <v>45956.467051388892</v>
      </c>
      <c r="H458" s="159"/>
      <c r="I458" s="158" t="str">
        <f>IFERROR(VLOOKUP(D458,DB!A:F,6,0),"")</f>
        <v/>
      </c>
      <c r="J458" s="158" t="str">
        <f>IFERROR(VLOOKUP(D458,DB!A:G,7,0),"")</f>
        <v/>
      </c>
      <c r="K458" s="158"/>
      <c r="L458" s="158" t="str">
        <f>IFERROR(VLOOKUP(D458,DB!A:I,9,0),"")</f>
        <v/>
      </c>
    </row>
    <row r="459" spans="1:12" ht="15">
      <c r="A459" s="158"/>
      <c r="B459" s="158" t="str">
        <f>IFERROR(VLOOKUP(D459,DB!A:K,11,0),"")</f>
        <v/>
      </c>
      <c r="C459" s="158"/>
      <c r="D459" s="158"/>
      <c r="E459" s="158"/>
      <c r="F459" s="159"/>
      <c r="G459" s="160">
        <f ca="1">IFERROR(NOW()-F459,"")</f>
        <v>45956.467051388892</v>
      </c>
      <c r="H459" s="159"/>
      <c r="I459" s="158" t="str">
        <f>IFERROR(VLOOKUP(D459,DB!A:F,6,0),"")</f>
        <v/>
      </c>
      <c r="J459" s="158" t="str">
        <f>IFERROR(VLOOKUP(D459,DB!A:G,7,0),"")</f>
        <v/>
      </c>
      <c r="K459" s="158"/>
      <c r="L459" s="158" t="str">
        <f>IFERROR(VLOOKUP(D459,DB!A:I,9,0),"")</f>
        <v/>
      </c>
    </row>
    <row r="460" spans="1:12" ht="15">
      <c r="A460" s="158"/>
      <c r="B460" s="158" t="str">
        <f>IFERROR(VLOOKUP(D460,DB!A:K,11,0),"")</f>
        <v/>
      </c>
      <c r="C460" s="158"/>
      <c r="D460" s="158"/>
      <c r="E460" s="158"/>
      <c r="F460" s="159"/>
      <c r="G460" s="160">
        <f ca="1">IFERROR(NOW()-F460,"")</f>
        <v>45956.467051388892</v>
      </c>
      <c r="H460" s="159"/>
      <c r="I460" s="158" t="str">
        <f>IFERROR(VLOOKUP(D460,DB!A:F,6,0),"")</f>
        <v/>
      </c>
      <c r="J460" s="158" t="str">
        <f>IFERROR(VLOOKUP(D460,DB!A:G,7,0),"")</f>
        <v/>
      </c>
      <c r="K460" s="158"/>
      <c r="L460" s="158" t="str">
        <f>IFERROR(VLOOKUP(D460,DB!A:I,9,0),"")</f>
        <v/>
      </c>
    </row>
    <row r="461" spans="1:12" ht="15">
      <c r="A461" s="158"/>
      <c r="B461" s="158" t="str">
        <f>IFERROR(VLOOKUP(D461,DB!A:K,11,0),"")</f>
        <v/>
      </c>
      <c r="C461" s="158"/>
      <c r="D461" s="158"/>
      <c r="E461" s="158"/>
      <c r="F461" s="159"/>
      <c r="G461" s="160">
        <f ca="1">IFERROR(NOW()-F461,"")</f>
        <v>45956.467051388892</v>
      </c>
      <c r="H461" s="159"/>
      <c r="I461" s="158" t="str">
        <f>IFERROR(VLOOKUP(D461,DB!A:F,6,0),"")</f>
        <v/>
      </c>
      <c r="J461" s="158" t="str">
        <f>IFERROR(VLOOKUP(D461,DB!A:G,7,0),"")</f>
        <v/>
      </c>
      <c r="K461" s="158"/>
      <c r="L461" s="158" t="str">
        <f>IFERROR(VLOOKUP(D461,DB!A:I,9,0),"")</f>
        <v/>
      </c>
    </row>
    <row r="462" spans="1:12" ht="15">
      <c r="A462" s="158"/>
      <c r="B462" s="158" t="str">
        <f>IFERROR(VLOOKUP(D462,DB!A:K,11,0),"")</f>
        <v/>
      </c>
      <c r="C462" s="158"/>
      <c r="D462" s="158"/>
      <c r="E462" s="158"/>
      <c r="F462" s="159"/>
      <c r="G462" s="160">
        <f ca="1">IFERROR(NOW()-F462,"")</f>
        <v>45956.467051388892</v>
      </c>
      <c r="H462" s="159"/>
      <c r="I462" s="158" t="str">
        <f>IFERROR(VLOOKUP(D462,DB!A:F,6,0),"")</f>
        <v/>
      </c>
      <c r="J462" s="158" t="str">
        <f>IFERROR(VLOOKUP(D462,DB!A:G,7,0),"")</f>
        <v/>
      </c>
      <c r="K462" s="158"/>
      <c r="L462" s="158" t="str">
        <f>IFERROR(VLOOKUP(D462,DB!A:I,9,0),"")</f>
        <v/>
      </c>
    </row>
    <row r="463" spans="1:12" ht="15"/>
    <row r="464" spans="1:12"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72" ht="15"/>
    <row r="573" ht="15"/>
    <row r="575" ht="15"/>
    <row r="576" ht="15"/>
    <row r="577" ht="15"/>
    <row r="578" ht="15"/>
    <row r="580" ht="15"/>
    <row r="581" ht="15"/>
    <row r="588" ht="15"/>
    <row r="589" ht="15"/>
    <row r="590" ht="15"/>
    <row r="591" ht="15"/>
    <row r="592" ht="15"/>
    <row r="593" ht="15"/>
    <row r="596" ht="15"/>
    <row r="597" ht="15"/>
    <row r="598" ht="15"/>
    <row r="599" ht="15"/>
    <row r="600" ht="15"/>
    <row r="601" ht="15"/>
    <row r="602" ht="15"/>
    <row r="603" ht="15"/>
    <row r="604" ht="15"/>
    <row r="605" ht="15"/>
    <row r="606" ht="15"/>
    <row r="607"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3" ht="15"/>
    <row r="664" ht="15"/>
    <row r="701" ht="15"/>
    <row r="702" ht="15"/>
    <row r="703" ht="15"/>
    <row r="704" ht="15"/>
    <row r="705" ht="15"/>
    <row r="706" ht="15"/>
    <row r="707" ht="15"/>
    <row r="708" ht="15"/>
    <row r="709" ht="15"/>
    <row r="710"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1" ht="15"/>
    <row r="792" ht="15"/>
    <row r="793" ht="15"/>
    <row r="795" ht="15"/>
    <row r="796" ht="15"/>
    <row r="798" ht="15"/>
    <row r="799" ht="15"/>
    <row r="800" ht="15"/>
    <row r="801" ht="15"/>
    <row r="802" ht="15"/>
    <row r="803" ht="15"/>
    <row r="804" ht="15"/>
    <row r="805" ht="15"/>
    <row r="806" ht="15"/>
    <row r="807" ht="15"/>
    <row r="808" ht="15"/>
    <row r="809" ht="15"/>
    <row r="810" ht="15"/>
    <row r="811" ht="15"/>
    <row r="812" ht="15"/>
    <row r="813" ht="15"/>
    <row r="814" ht="15"/>
    <row r="815" ht="15"/>
    <row r="816" ht="15"/>
    <row r="817" ht="15"/>
    <row r="818" ht="15"/>
    <row r="819" ht="15"/>
    <row r="820" ht="15"/>
    <row r="821" ht="15"/>
    <row r="822" ht="15"/>
    <row r="823" ht="15"/>
    <row r="824" ht="15"/>
    <row r="825" ht="15"/>
    <row r="826" ht="15"/>
    <row r="827" ht="15"/>
    <row r="829" ht="15"/>
    <row r="830" ht="15"/>
    <row r="1000" ht="15"/>
    <row r="1001" ht="15"/>
    <row r="1002" ht="15"/>
    <row r="1003" ht="15"/>
    <row r="1004" ht="15"/>
    <row r="1005" ht="15"/>
    <row r="1011" ht="15"/>
    <row r="1012" ht="15"/>
    <row r="1013" ht="15"/>
    <row r="1014" ht="15"/>
    <row r="1015" ht="15"/>
    <row r="1016" ht="15"/>
    <row r="1017"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8" ht="15"/>
    <row r="1069" ht="15"/>
    <row r="1075" ht="15"/>
    <row r="1076" ht="15"/>
    <row r="1078" ht="15"/>
    <row r="1079" ht="15"/>
    <row r="1080" ht="15"/>
    <row r="1081" ht="15"/>
    <row r="1082" ht="15"/>
    <row r="1083" ht="15"/>
    <row r="1084" ht="15"/>
    <row r="1086" ht="15"/>
    <row r="1087" ht="15"/>
    <row r="1088" ht="15"/>
    <row r="1090"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33" ht="15"/>
    <row r="1134" ht="15"/>
    <row r="1135" ht="15"/>
    <row r="1136" ht="15"/>
    <row r="1137" ht="15"/>
    <row r="1138" ht="15"/>
    <row r="1139" ht="15"/>
    <row r="1140" ht="15"/>
    <row r="1141" ht="15"/>
    <row r="1142" ht="15"/>
    <row r="1143" ht="15"/>
    <row r="1144" ht="15"/>
    <row r="1145" ht="15"/>
    <row r="1146" ht="15"/>
    <row r="1147" ht="15"/>
    <row r="1148" ht="15"/>
    <row r="1149" ht="15"/>
    <row r="1150" ht="15"/>
    <row r="1151" ht="15"/>
    <row r="1152" ht="15"/>
    <row r="1153" ht="15"/>
    <row r="1154" ht="15"/>
    <row r="1157" ht="15"/>
    <row r="1158" ht="15"/>
    <row r="1159" ht="15"/>
    <row r="1160" ht="15"/>
    <row r="1161" ht="15"/>
    <row r="1162" ht="15"/>
    <row r="1163" ht="15"/>
    <row r="1164" ht="15"/>
    <row r="1165" ht="15"/>
    <row r="1166" ht="15"/>
    <row r="1167" ht="15"/>
    <row r="1168" ht="15"/>
    <row r="1169" ht="15"/>
    <row r="1170" ht="15"/>
    <row r="1172" ht="15"/>
    <row r="1173" ht="15"/>
    <row r="1174" ht="15"/>
    <row r="1175" ht="15"/>
    <row r="1176" ht="15"/>
    <row r="1177" ht="15"/>
    <row r="1178" ht="15"/>
    <row r="1179" ht="15"/>
    <row r="1180" ht="15"/>
    <row r="1181" ht="15"/>
    <row r="1182" ht="15"/>
    <row r="1183" ht="15"/>
    <row r="1186" ht="15"/>
    <row r="1187" ht="15"/>
    <row r="1188" ht="15"/>
    <row r="1189" ht="15"/>
    <row r="1190" ht="15"/>
    <row r="1191" ht="15"/>
    <row r="1192" ht="15"/>
    <row r="1194" ht="15"/>
    <row r="1195" ht="15"/>
    <row r="1196" ht="15"/>
    <row r="1197" ht="15"/>
    <row r="1198" ht="15"/>
    <row r="1199" ht="15"/>
    <row r="1200" ht="15"/>
    <row r="1201" ht="15"/>
    <row r="1202" ht="15"/>
    <row r="1203" ht="15"/>
    <row r="1204" ht="15"/>
    <row r="1206" ht="15"/>
    <row r="1207" ht="15"/>
    <row r="1208" ht="15"/>
    <row r="1209" ht="15"/>
    <row r="1210" ht="15"/>
    <row r="1211" ht="15"/>
    <row r="1212" ht="15"/>
    <row r="1213" ht="15"/>
    <row r="1214" ht="15"/>
    <row r="1215" ht="15"/>
    <row r="1223" ht="15"/>
    <row r="1224" ht="15"/>
    <row r="1227" ht="15"/>
    <row r="1228" ht="15"/>
    <row r="1229" ht="15"/>
    <row r="1230" ht="15"/>
    <row r="1231" ht="15"/>
    <row r="1232" ht="15"/>
    <row r="1233" ht="15"/>
    <row r="1234" ht="15"/>
    <row r="1237" ht="15"/>
    <row r="1238" ht="15"/>
    <row r="1239" ht="15"/>
    <row r="1240" ht="15"/>
    <row r="1241" ht="15"/>
    <row r="1242" ht="15"/>
    <row r="1243" ht="15"/>
    <row r="1244" ht="15"/>
    <row r="1245" ht="15"/>
    <row r="1246" ht="15"/>
    <row r="1247" ht="15"/>
    <row r="1248" ht="15"/>
    <row r="1250" ht="15"/>
    <row r="1251" ht="15"/>
    <row r="1252" ht="15"/>
    <row r="1255" ht="15"/>
    <row r="1257" ht="15"/>
    <row r="1259" ht="15"/>
    <row r="1262" ht="15"/>
    <row r="1263" ht="15"/>
    <row r="1264" ht="15"/>
    <row r="1266" ht="15"/>
    <row r="1268" ht="15"/>
    <row r="1269" ht="15"/>
    <row r="1270" ht="15"/>
    <row r="1271" ht="15"/>
    <row r="1272" ht="15"/>
    <row r="1274" ht="15"/>
    <row r="1275" ht="15"/>
    <row r="1276" ht="15"/>
    <row r="1277" ht="15"/>
    <row r="1279" ht="15"/>
    <row r="1281" ht="15"/>
    <row r="1282" ht="15"/>
    <row r="1284" ht="15"/>
    <row r="1285" ht="15"/>
    <row r="1286" ht="15"/>
    <row r="1287" ht="15"/>
    <row r="1289" ht="15"/>
    <row r="1291" ht="15"/>
    <row r="1292" ht="15"/>
    <row r="1293" ht="15"/>
    <row r="1294" ht="15"/>
    <row r="1296" ht="15"/>
    <row r="1297" ht="15"/>
    <row r="1298" ht="15"/>
    <row r="1299" ht="15"/>
    <row r="1300" ht="15"/>
    <row r="1301" ht="15"/>
    <row r="1302" ht="15"/>
    <row r="1305" ht="15"/>
    <row r="1307" ht="15"/>
  </sheetData>
  <dataValidations count="2">
    <dataValidation allowBlank="1" showInputMessage="1" showErrorMessage="1" sqref="E1" xr:uid="{920C6338-E771-4DAE-8C89-92A9093EA4DE}"/>
    <dataValidation type="list" allowBlank="1" showInputMessage="1" showErrorMessage="1" sqref="E2:E462"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31"/>
  <sheetViews>
    <sheetView tabSelected="1" workbookViewId="0">
      <selection sqref="A1:XFD1048576"/>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s="110" customFormat="1" ht="31.5" customHeight="1">
      <c r="A2" s="103" t="s">
        <v>39106</v>
      </c>
      <c r="B2" s="103" t="str">
        <f>IFERROR(VLOOKUP(D2,DB!A:K,11,0),"")</f>
        <v>R6</v>
      </c>
      <c r="C2" s="105">
        <v>1</v>
      </c>
      <c r="D2" s="103" t="s">
        <v>38564</v>
      </c>
      <c r="E2" s="106" t="s">
        <v>38998</v>
      </c>
      <c r="F2" s="107">
        <v>45956.104409722226</v>
      </c>
      <c r="G2" s="77">
        <f ca="1">IFERROR(NOW()-F2,"-")</f>
        <v>0.36264166666660458</v>
      </c>
      <c r="H2" s="107">
        <v>45956.092986111114</v>
      </c>
      <c r="I2" s="103" t="str">
        <f>IFERROR(VLOOKUP(D2,DB!A:F,6,0),"")</f>
        <v>Generator-SG</v>
      </c>
      <c r="J2" s="102" t="str">
        <f>IFERROR(VLOOKUP(D2,DB!A:G,7,0),"")</f>
        <v>Vandalized</v>
      </c>
      <c r="K2" s="108" t="s">
        <v>39107</v>
      </c>
      <c r="L2" s="109" t="str">
        <f>IFERROR(VLOOKUP(D2,DB!A:I,9,0),"")</f>
        <v>Latis</v>
      </c>
    </row>
    <row r="3" spans="1:16383" ht="31.5" customHeight="1">
      <c r="A3" s="104" t="s">
        <v>39108</v>
      </c>
      <c r="B3" s="103" t="str">
        <f>IFERROR(VLOOKUP(D3,DB!A:K,11,0),"")</f>
        <v>R6</v>
      </c>
      <c r="C3" s="105">
        <v>2</v>
      </c>
      <c r="D3" s="103" t="s">
        <v>33604</v>
      </c>
      <c r="E3" s="106"/>
      <c r="F3" s="107"/>
      <c r="G3" s="77">
        <f ca="1">IFERROR(NOW()-F3,"-")</f>
        <v>45956.467051388892</v>
      </c>
      <c r="H3" s="107">
        <v>45956.430231481485</v>
      </c>
      <c r="I3" s="103" t="str">
        <f>IFERROR(VLOOKUP(D3,DB!A:F,6,0),"")</f>
        <v>SCECO</v>
      </c>
      <c r="J3" s="102" t="str">
        <f>IFERROR(VLOOKUP(D3,DB!A:G,7,0),"")</f>
        <v>Dead</v>
      </c>
      <c r="K3" s="108" t="s">
        <v>39109</v>
      </c>
      <c r="L3" s="109" t="str">
        <f>IFERROR(VLOOKUP(D3,DB!A:I,9,0),"")</f>
        <v>Latis</v>
      </c>
    </row>
    <row r="4" spans="1:16383" ht="31.5" customHeight="1">
      <c r="A4" s="104"/>
      <c r="B4" s="103" t="str">
        <f>IFERROR(VLOOKUP(D4,DB!A:K,11,0),"")</f>
        <v/>
      </c>
      <c r="C4" s="105"/>
      <c r="D4" s="103"/>
      <c r="E4" s="106"/>
      <c r="F4" s="107"/>
      <c r="G4" s="77">
        <f ca="1">IFERROR(NOW()-F4,"-")</f>
        <v>45956.467051388892</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45956.467051388892</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45956.467051388892</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45956.467051388892</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45956.467051388892</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45956.467051388892</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45956.467051388892</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45956.467051388892</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45956.467051388892</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45956.467051388892</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45956.467051388892</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45956.467051388892</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45956.467051388892</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45956.467051388892</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45956.467051388892</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45956.467051388892</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45956.467051388892</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45956.467051388892</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45956.467051388892</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45956.467051388892</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45956.467051388892</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45956.467051388892</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45956.467051388892</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45956.467051388892</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45956.467051388892</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45956.467051388892</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45956.467051388892</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45956.467051388892</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45956.467051388892</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45956.467051388892</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45956.467051388892</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45956.467051388892</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45956.467051388892</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45956.467051388892</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45956.467051388892</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45956.467051388892</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45956.467051388892</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45956.467051388892</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45956.467051388892</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45956.467051388892</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45956.467051388892</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45956.467051388892</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45956.467051388892</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45956.467051388892</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45956.467051388892</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45956.467051388892</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45956.467051388892</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45956.467051388892</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45956.467051388892</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45956.467051388892</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45956.467051388892</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45956.467051388892</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45956.467051388892</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45956.467051388892</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45956.467051388892</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45956.467051388892</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45956.467051388892</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45956.467051388892</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45956.467051388892</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45956.467051388892</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45956.467051388892</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45956.467051388892</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45956.467051388892</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45956.467051388892</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45956.467051388892</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45956.467051388892</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45956.467051388892</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45956.467051388892</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45956.467051388892</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45956.467051388892</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45956.467051388892</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45956.467051388892</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45956.467051388892</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45956.467051388892</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45956.467051388892</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45956.467051388892</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45956.467051388892</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45956.467051388892</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45956.467051388892</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45956.467051388892</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45956.467051388892</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45956.467051388892</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45956.467051388892</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45956.467051388892</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45956.467051388892</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45956.467051388892</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45956.467051388892</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45956.467051388892</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45956.467051388892</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45956.467051388892</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45956.467051388892</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45956.467051388892</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45956.467051388892</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45956.467051388892</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45956.467051388892</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45956.467051388892</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45956.467051388892</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45956.467051388892</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45956.467051388892</v>
      </c>
      <c r="H102" s="107"/>
      <c r="I102" s="103" t="str">
        <f>IFERROR(VLOOKUP(D102,DB!A:F,6,0),"")</f>
        <v/>
      </c>
      <c r="J102" s="102" t="str">
        <f>IFERROR(VLOOKUP(D102,DB!A:G,7,0),"")</f>
        <v/>
      </c>
      <c r="K102" s="108"/>
      <c r="L102" s="109" t="str">
        <f>IFERROR(VLOOKUP(D102,DB!A:I,9,0),"")</f>
        <v/>
      </c>
    </row>
    <row r="103" spans="1:12" ht="31.5" customHeight="1">
      <c r="A103" s="104"/>
      <c r="B103" s="103" t="str">
        <f>IFERROR(VLOOKUP(D103,DB!A:K,11,0),"")</f>
        <v/>
      </c>
      <c r="C103" s="105"/>
      <c r="D103" s="103"/>
      <c r="E103" s="106"/>
      <c r="F103" s="107"/>
      <c r="G103" s="77">
        <f ca="1">IFERROR(NOW()-F103,"-")</f>
        <v>45956.467051388892</v>
      </c>
      <c r="H103" s="107"/>
      <c r="I103" s="103" t="str">
        <f>IFERROR(VLOOKUP(D103,DB!A:F,6,0),"")</f>
        <v/>
      </c>
      <c r="J103" s="102" t="str">
        <f>IFERROR(VLOOKUP(D103,DB!A:G,7,0),"")</f>
        <v/>
      </c>
      <c r="K103" s="108"/>
      <c r="L103" s="109" t="str">
        <f>IFERROR(VLOOKUP(D103,DB!A:I,9,0),"")</f>
        <v/>
      </c>
    </row>
    <row r="104" spans="1:12" ht="31.5" customHeight="1">
      <c r="A104" s="104"/>
      <c r="B104" s="103" t="str">
        <f>IFERROR(VLOOKUP(D104,DB!A:K,11,0),"")</f>
        <v/>
      </c>
      <c r="C104" s="105"/>
      <c r="D104" s="103"/>
      <c r="E104" s="106"/>
      <c r="F104" s="107"/>
      <c r="G104" s="77">
        <f ca="1">IFERROR(NOW()-F104,"-")</f>
        <v>45956.467051388892</v>
      </c>
      <c r="H104" s="107"/>
      <c r="I104" s="103" t="str">
        <f>IFERROR(VLOOKUP(D104,DB!A:F,6,0),"")</f>
        <v/>
      </c>
      <c r="J104" s="102" t="str">
        <f>IFERROR(VLOOKUP(D104,DB!A:G,7,0),"")</f>
        <v/>
      </c>
      <c r="K104" s="108"/>
      <c r="L104" s="109" t="str">
        <f>IFERROR(VLOOKUP(D104,DB!A:I,9,0),"")</f>
        <v/>
      </c>
    </row>
    <row r="105" spans="1:12" ht="31.5" customHeight="1">
      <c r="A105" s="104"/>
      <c r="B105" s="103" t="str">
        <f>IFERROR(VLOOKUP(D105,DB!A:K,11,0),"")</f>
        <v/>
      </c>
      <c r="C105" s="105"/>
      <c r="D105" s="103"/>
      <c r="E105" s="106"/>
      <c r="F105" s="107"/>
      <c r="G105" s="77">
        <f ca="1">IFERROR(NOW()-F105,"-")</f>
        <v>45956.467051388892</v>
      </c>
      <c r="H105" s="107"/>
      <c r="I105" s="103" t="str">
        <f>IFERROR(VLOOKUP(D105,DB!A:F,6,0),"")</f>
        <v/>
      </c>
      <c r="J105" s="102" t="str">
        <f>IFERROR(VLOOKUP(D105,DB!A:G,7,0),"")</f>
        <v/>
      </c>
      <c r="K105" s="108"/>
      <c r="L105" s="109" t="str">
        <f>IFERROR(VLOOKUP(D105,DB!A:I,9,0),"")</f>
        <v/>
      </c>
    </row>
    <row r="106" spans="1:12" ht="31.5" customHeight="1">
      <c r="A106" s="104"/>
      <c r="B106" s="103" t="str">
        <f>IFERROR(VLOOKUP(D106,DB!A:K,11,0),"")</f>
        <v/>
      </c>
      <c r="C106" s="105"/>
      <c r="D106" s="103"/>
      <c r="E106" s="106"/>
      <c r="F106" s="107"/>
      <c r="G106" s="77">
        <f ca="1">IFERROR(NOW()-F106,"-")</f>
        <v>45956.467051388892</v>
      </c>
      <c r="H106" s="107"/>
      <c r="I106" s="103" t="str">
        <f>IFERROR(VLOOKUP(D106,DB!A:F,6,0),"")</f>
        <v/>
      </c>
      <c r="J106" s="102" t="str">
        <f>IFERROR(VLOOKUP(D106,DB!A:G,7,0),"")</f>
        <v/>
      </c>
      <c r="K106" s="108"/>
      <c r="L106" s="109" t="str">
        <f>IFERROR(VLOOKUP(D106,DB!A:I,9,0),"")</f>
        <v/>
      </c>
    </row>
    <row r="107" spans="1:12" ht="31.5" customHeight="1">
      <c r="A107" s="104"/>
      <c r="B107" s="103" t="str">
        <f>IFERROR(VLOOKUP(D107,DB!A:K,11,0),"")</f>
        <v/>
      </c>
      <c r="C107" s="105"/>
      <c r="D107" s="103"/>
      <c r="E107" s="106"/>
      <c r="F107" s="107"/>
      <c r="G107" s="77">
        <f ca="1">IFERROR(NOW()-F107,"-")</f>
        <v>45956.467051388892</v>
      </c>
      <c r="H107" s="107"/>
      <c r="I107" s="103" t="str">
        <f>IFERROR(VLOOKUP(D107,DB!A:F,6,0),"")</f>
        <v/>
      </c>
      <c r="J107" s="102" t="str">
        <f>IFERROR(VLOOKUP(D107,DB!A:G,7,0),"")</f>
        <v/>
      </c>
      <c r="K107" s="108"/>
      <c r="L107" s="109" t="str">
        <f>IFERROR(VLOOKUP(D107,DB!A:I,9,0),"")</f>
        <v/>
      </c>
    </row>
    <row r="108" spans="1:12" ht="31.5" customHeight="1">
      <c r="A108" s="104"/>
      <c r="B108" s="103" t="str">
        <f>IFERROR(VLOOKUP(D108,DB!A:K,11,0),"")</f>
        <v/>
      </c>
      <c r="C108" s="105"/>
      <c r="D108" s="103"/>
      <c r="E108" s="106"/>
      <c r="F108" s="107"/>
      <c r="G108" s="77">
        <f ca="1">IFERROR(NOW()-F108,"-")</f>
        <v>45956.467051388892</v>
      </c>
      <c r="H108" s="107"/>
      <c r="I108" s="103" t="str">
        <f>IFERROR(VLOOKUP(D108,DB!A:F,6,0),"")</f>
        <v/>
      </c>
      <c r="J108" s="102" t="str">
        <f>IFERROR(VLOOKUP(D108,DB!A:G,7,0),"")</f>
        <v/>
      </c>
      <c r="K108" s="108"/>
      <c r="L108" s="109" t="str">
        <f>IFERROR(VLOOKUP(D108,DB!A:I,9,0),"")</f>
        <v/>
      </c>
    </row>
    <row r="109" spans="1:12" ht="31.5" customHeight="1">
      <c r="A109" s="104"/>
      <c r="B109" s="103" t="str">
        <f>IFERROR(VLOOKUP(D109,DB!A:K,11,0),"")</f>
        <v/>
      </c>
      <c r="C109" s="105"/>
      <c r="D109" s="103"/>
      <c r="E109" s="106"/>
      <c r="F109" s="107"/>
      <c r="G109" s="77">
        <f ca="1">IFERROR(NOW()-F109,"-")</f>
        <v>45956.467051388892</v>
      </c>
      <c r="H109" s="107"/>
      <c r="I109" s="103" t="str">
        <f>IFERROR(VLOOKUP(D109,DB!A:F,6,0),"")</f>
        <v/>
      </c>
      <c r="J109" s="102" t="str">
        <f>IFERROR(VLOOKUP(D109,DB!A:G,7,0),"")</f>
        <v/>
      </c>
      <c r="K109" s="108"/>
      <c r="L109" s="109" t="str">
        <f>IFERROR(VLOOKUP(D109,DB!A:I,9,0),"")</f>
        <v/>
      </c>
    </row>
    <row r="110" spans="1:12" ht="31.5" customHeight="1">
      <c r="A110" s="104"/>
      <c r="B110" s="103" t="str">
        <f>IFERROR(VLOOKUP(D110,DB!A:K,11,0),"")</f>
        <v/>
      </c>
      <c r="C110" s="105"/>
      <c r="D110" s="103"/>
      <c r="E110" s="106"/>
      <c r="F110" s="107"/>
      <c r="G110" s="77">
        <f ca="1">IFERROR(NOW()-F110,"-")</f>
        <v>45956.467051388892</v>
      </c>
      <c r="H110" s="107"/>
      <c r="I110" s="103" t="str">
        <f>IFERROR(VLOOKUP(D110,DB!A:F,6,0),"")</f>
        <v/>
      </c>
      <c r="J110" s="102" t="str">
        <f>IFERROR(VLOOKUP(D110,DB!A:G,7,0),"")</f>
        <v/>
      </c>
      <c r="K110" s="108"/>
      <c r="L110" s="109" t="str">
        <f>IFERROR(VLOOKUP(D110,DB!A:I,9,0),"")</f>
        <v/>
      </c>
    </row>
    <row r="111" spans="1:12" ht="31.5" customHeight="1">
      <c r="A111" s="104"/>
      <c r="B111" s="103" t="str">
        <f>IFERROR(VLOOKUP(D111,DB!A:K,11,0),"")</f>
        <v/>
      </c>
      <c r="C111" s="105"/>
      <c r="D111" s="103"/>
      <c r="E111" s="106"/>
      <c r="F111" s="107"/>
      <c r="G111" s="77">
        <f ca="1">IFERROR(NOW()-F111,"-")</f>
        <v>45956.467051388892</v>
      </c>
      <c r="H111" s="107"/>
      <c r="I111" s="103" t="str">
        <f>IFERROR(VLOOKUP(D111,DB!A:F,6,0),"")</f>
        <v/>
      </c>
      <c r="J111" s="102" t="str">
        <f>IFERROR(VLOOKUP(D111,DB!A:G,7,0),"")</f>
        <v/>
      </c>
      <c r="K111" s="108"/>
      <c r="L111" s="109" t="str">
        <f>IFERROR(VLOOKUP(D111,DB!A:I,9,0),"")</f>
        <v/>
      </c>
    </row>
    <row r="112" spans="1:12" ht="31.5" customHeight="1">
      <c r="A112" s="104"/>
      <c r="B112" s="103" t="str">
        <f>IFERROR(VLOOKUP(D112,DB!A:K,11,0),"")</f>
        <v/>
      </c>
      <c r="C112" s="105"/>
      <c r="D112" s="103"/>
      <c r="E112" s="106"/>
      <c r="F112" s="107"/>
      <c r="G112" s="77">
        <f ca="1">IFERROR(NOW()-F112,"-")</f>
        <v>45956.467051388892</v>
      </c>
      <c r="H112" s="107"/>
      <c r="I112" s="103" t="str">
        <f>IFERROR(VLOOKUP(D112,DB!A:F,6,0),"")</f>
        <v/>
      </c>
      <c r="J112" s="102" t="str">
        <f>IFERROR(VLOOKUP(D112,DB!A:G,7,0),"")</f>
        <v/>
      </c>
      <c r="K112" s="108"/>
      <c r="L112" s="109" t="str">
        <f>IFERROR(VLOOKUP(D112,DB!A:I,9,0),"")</f>
        <v/>
      </c>
    </row>
    <row r="113" spans="1:12" ht="31.5" customHeight="1">
      <c r="A113" s="104"/>
      <c r="B113" s="103" t="str">
        <f>IFERROR(VLOOKUP(D113,DB!A:K,11,0),"")</f>
        <v/>
      </c>
      <c r="C113" s="105"/>
      <c r="D113" s="103"/>
      <c r="E113" s="106"/>
      <c r="F113" s="107"/>
      <c r="G113" s="77">
        <f ca="1">IFERROR(NOW()-F113,"-")</f>
        <v>45956.467051388892</v>
      </c>
      <c r="H113" s="107"/>
      <c r="I113" s="103" t="str">
        <f>IFERROR(VLOOKUP(D113,DB!A:F,6,0),"")</f>
        <v/>
      </c>
      <c r="J113" s="102" t="str">
        <f>IFERROR(VLOOKUP(D113,DB!A:G,7,0),"")</f>
        <v/>
      </c>
      <c r="K113" s="108"/>
      <c r="L113" s="109" t="str">
        <f>IFERROR(VLOOKUP(D113,DB!A:I,9,0),"")</f>
        <v/>
      </c>
    </row>
    <row r="114" spans="1:12" ht="31.5" customHeight="1">
      <c r="A114" s="104"/>
      <c r="B114" s="103" t="str">
        <f>IFERROR(VLOOKUP(D114,DB!A:K,11,0),"")</f>
        <v/>
      </c>
      <c r="C114" s="105"/>
      <c r="D114" s="103"/>
      <c r="E114" s="106"/>
      <c r="F114" s="107"/>
      <c r="G114" s="77">
        <f ca="1">IFERROR(NOW()-F114,"-")</f>
        <v>45956.467051388892</v>
      </c>
      <c r="H114" s="107"/>
      <c r="I114" s="103" t="str">
        <f>IFERROR(VLOOKUP(D114,DB!A:F,6,0),"")</f>
        <v/>
      </c>
      <c r="J114" s="102" t="str">
        <f>IFERROR(VLOOKUP(D114,DB!A:G,7,0),"")</f>
        <v/>
      </c>
      <c r="K114" s="108"/>
      <c r="L114" s="109" t="str">
        <f>IFERROR(VLOOKUP(D114,DB!A:I,9,0),"")</f>
        <v/>
      </c>
    </row>
    <row r="115" spans="1:12" ht="31.5" customHeight="1">
      <c r="A115" s="104"/>
      <c r="B115" s="103" t="str">
        <f>IFERROR(VLOOKUP(D115,DB!A:K,11,0),"")</f>
        <v/>
      </c>
      <c r="C115" s="105"/>
      <c r="D115" s="103"/>
      <c r="E115" s="106"/>
      <c r="F115" s="107"/>
      <c r="G115" s="77">
        <f ca="1">IFERROR(NOW()-F115,"-")</f>
        <v>45956.467051388892</v>
      </c>
      <c r="H115" s="107"/>
      <c r="I115" s="103" t="str">
        <f>IFERROR(VLOOKUP(D115,DB!A:F,6,0),"")</f>
        <v/>
      </c>
      <c r="J115" s="102" t="str">
        <f>IFERROR(VLOOKUP(D115,DB!A:G,7,0),"")</f>
        <v/>
      </c>
      <c r="K115" s="108"/>
      <c r="L115" s="109" t="str">
        <f>IFERROR(VLOOKUP(D115,DB!A:I,9,0),"")</f>
        <v/>
      </c>
    </row>
    <row r="116" spans="1:12" ht="31.5" customHeight="1">
      <c r="A116" s="104"/>
      <c r="B116" s="103" t="str">
        <f>IFERROR(VLOOKUP(D116,DB!A:K,11,0),"")</f>
        <v/>
      </c>
      <c r="C116" s="105"/>
      <c r="D116" s="103"/>
      <c r="E116" s="106"/>
      <c r="F116" s="107"/>
      <c r="G116" s="77">
        <f ca="1">IFERROR(NOW()-F116,"-")</f>
        <v>45956.467051388892</v>
      </c>
      <c r="H116" s="107"/>
      <c r="I116" s="103" t="str">
        <f>IFERROR(VLOOKUP(D116,DB!A:F,6,0),"")</f>
        <v/>
      </c>
      <c r="J116" s="102" t="str">
        <f>IFERROR(VLOOKUP(D116,DB!A:G,7,0),"")</f>
        <v/>
      </c>
      <c r="K116" s="108"/>
      <c r="L116" s="109" t="str">
        <f>IFERROR(VLOOKUP(D116,DB!A:I,9,0),"")</f>
        <v/>
      </c>
    </row>
    <row r="117" spans="1:12" ht="31.5" customHeight="1">
      <c r="A117" s="104"/>
      <c r="B117" s="103" t="str">
        <f>IFERROR(VLOOKUP(D117,DB!A:K,11,0),"")</f>
        <v/>
      </c>
      <c r="C117" s="105"/>
      <c r="D117" s="103"/>
      <c r="E117" s="106"/>
      <c r="F117" s="107"/>
      <c r="G117" s="77">
        <f ca="1">IFERROR(NOW()-F117,"-")</f>
        <v>45956.467051388892</v>
      </c>
      <c r="H117" s="107"/>
      <c r="I117" s="103" t="str">
        <f>IFERROR(VLOOKUP(D117,DB!A:F,6,0),"")</f>
        <v/>
      </c>
      <c r="J117" s="102" t="str">
        <f>IFERROR(VLOOKUP(D117,DB!A:G,7,0),"")</f>
        <v/>
      </c>
      <c r="K117" s="108"/>
      <c r="L117" s="109" t="str">
        <f>IFERROR(VLOOKUP(D117,DB!A:I,9,0),"")</f>
        <v/>
      </c>
    </row>
    <row r="118" spans="1:12" ht="31.5" customHeight="1">
      <c r="A118" s="104"/>
      <c r="B118" s="103" t="str">
        <f>IFERROR(VLOOKUP(D118,DB!A:K,11,0),"")</f>
        <v/>
      </c>
      <c r="C118" s="105"/>
      <c r="D118" s="103"/>
      <c r="E118" s="106"/>
      <c r="F118" s="107"/>
      <c r="G118" s="77">
        <f ca="1">IFERROR(NOW()-F118,"-")</f>
        <v>45956.467051388892</v>
      </c>
      <c r="H118" s="107"/>
      <c r="I118" s="103" t="str">
        <f>IFERROR(VLOOKUP(D118,DB!A:F,6,0),"")</f>
        <v/>
      </c>
      <c r="J118" s="102" t="str">
        <f>IFERROR(VLOOKUP(D118,DB!A:G,7,0),"")</f>
        <v/>
      </c>
      <c r="K118" s="108"/>
      <c r="L118" s="109" t="str">
        <f>IFERROR(VLOOKUP(D118,DB!A:I,9,0),"")</f>
        <v/>
      </c>
    </row>
    <row r="119" spans="1:12" ht="31.5" customHeight="1">
      <c r="A119" s="104"/>
      <c r="B119" s="103" t="str">
        <f>IFERROR(VLOOKUP(D119,DB!A:K,11,0),"")</f>
        <v/>
      </c>
      <c r="C119" s="105"/>
      <c r="D119" s="103"/>
      <c r="E119" s="106"/>
      <c r="F119" s="107"/>
      <c r="G119" s="77">
        <f ca="1">IFERROR(NOW()-F119,"-")</f>
        <v>45956.467051388892</v>
      </c>
      <c r="H119" s="107"/>
      <c r="I119" s="103" t="str">
        <f>IFERROR(VLOOKUP(D119,DB!A:F,6,0),"")</f>
        <v/>
      </c>
      <c r="J119" s="102" t="str">
        <f>IFERROR(VLOOKUP(D119,DB!A:G,7,0),"")</f>
        <v/>
      </c>
      <c r="K119" s="108"/>
      <c r="L119" s="109" t="str">
        <f>IFERROR(VLOOKUP(D119,DB!A:I,9,0),"")</f>
        <v/>
      </c>
    </row>
    <row r="120" spans="1:12" ht="31.5" customHeight="1">
      <c r="A120" s="104"/>
      <c r="B120" s="103" t="str">
        <f>IFERROR(VLOOKUP(D120,DB!A:K,11,0),"")</f>
        <v/>
      </c>
      <c r="C120" s="105"/>
      <c r="D120" s="103"/>
      <c r="E120" s="106"/>
      <c r="F120" s="107"/>
      <c r="G120" s="77">
        <f ca="1">IFERROR(NOW()-F120,"-")</f>
        <v>45956.467051388892</v>
      </c>
      <c r="H120" s="107"/>
      <c r="I120" s="103" t="str">
        <f>IFERROR(VLOOKUP(D120,DB!A:F,6,0),"")</f>
        <v/>
      </c>
      <c r="J120" s="102" t="str">
        <f>IFERROR(VLOOKUP(D120,DB!A:G,7,0),"")</f>
        <v/>
      </c>
      <c r="K120" s="108"/>
      <c r="L120" s="109" t="str">
        <f>IFERROR(VLOOKUP(D120,DB!A:I,9,0),"")</f>
        <v/>
      </c>
    </row>
    <row r="121" spans="1:12" ht="31.5" customHeight="1">
      <c r="A121" s="104"/>
      <c r="B121" s="103" t="str">
        <f>IFERROR(VLOOKUP(D121,DB!A:K,11,0),"")</f>
        <v/>
      </c>
      <c r="C121" s="105"/>
      <c r="D121" s="103"/>
      <c r="E121" s="106"/>
      <c r="F121" s="107"/>
      <c r="G121" s="77">
        <f ca="1">IFERROR(NOW()-F121,"-")</f>
        <v>45956.467051388892</v>
      </c>
      <c r="H121" s="107"/>
      <c r="I121" s="103" t="str">
        <f>IFERROR(VLOOKUP(D121,DB!A:F,6,0),"")</f>
        <v/>
      </c>
      <c r="J121" s="102" t="str">
        <f>IFERROR(VLOOKUP(D121,DB!A:G,7,0),"")</f>
        <v/>
      </c>
      <c r="K121" s="108"/>
      <c r="L121" s="109" t="str">
        <f>IFERROR(VLOOKUP(D121,DB!A:I,9,0),"")</f>
        <v/>
      </c>
    </row>
    <row r="122" spans="1:12" ht="31.5" customHeight="1">
      <c r="A122" s="104"/>
      <c r="B122" s="103" t="str">
        <f>IFERROR(VLOOKUP(D122,DB!A:K,11,0),"")</f>
        <v/>
      </c>
      <c r="C122" s="105"/>
      <c r="D122" s="103"/>
      <c r="E122" s="106"/>
      <c r="F122" s="107"/>
      <c r="G122" s="77">
        <f ca="1">IFERROR(NOW()-F122,"-")</f>
        <v>45956.467051388892</v>
      </c>
      <c r="H122" s="107"/>
      <c r="I122" s="103" t="str">
        <f>IFERROR(VLOOKUP(D122,DB!A:F,6,0),"")</f>
        <v/>
      </c>
      <c r="J122" s="102" t="str">
        <f>IFERROR(VLOOKUP(D122,DB!A:G,7,0),"")</f>
        <v/>
      </c>
      <c r="K122" s="108"/>
      <c r="L122" s="109" t="str">
        <f>IFERROR(VLOOKUP(D122,DB!A:I,9,0),"")</f>
        <v/>
      </c>
    </row>
    <row r="123" spans="1:12" ht="31.5" customHeight="1">
      <c r="A123" s="104"/>
      <c r="B123" s="103" t="str">
        <f>IFERROR(VLOOKUP(D123,DB!A:K,11,0),"")</f>
        <v/>
      </c>
      <c r="C123" s="105"/>
      <c r="D123" s="103"/>
      <c r="E123" s="106"/>
      <c r="F123" s="107"/>
      <c r="G123" s="77">
        <f ca="1">IFERROR(NOW()-F123,"-")</f>
        <v>45956.467051388892</v>
      </c>
      <c r="H123" s="107"/>
      <c r="I123" s="103" t="str">
        <f>IFERROR(VLOOKUP(D123,DB!A:F,6,0),"")</f>
        <v/>
      </c>
      <c r="J123" s="102" t="str">
        <f>IFERROR(VLOOKUP(D123,DB!A:G,7,0),"")</f>
        <v/>
      </c>
      <c r="K123" s="108"/>
      <c r="L123" s="109" t="str">
        <f>IFERROR(VLOOKUP(D123,DB!A:I,9,0),"")</f>
        <v/>
      </c>
    </row>
    <row r="124" spans="1:12" ht="31.5" customHeight="1">
      <c r="A124" s="104"/>
      <c r="B124" s="103" t="str">
        <f>IFERROR(VLOOKUP(D124,DB!A:K,11,0),"")</f>
        <v/>
      </c>
      <c r="C124" s="105"/>
      <c r="D124" s="103"/>
      <c r="E124" s="106"/>
      <c r="F124" s="107"/>
      <c r="G124" s="77">
        <f ca="1">IFERROR(NOW()-F124,"-")</f>
        <v>45956.467051388892</v>
      </c>
      <c r="H124" s="107"/>
      <c r="I124" s="103" t="str">
        <f>IFERROR(VLOOKUP(D124,DB!A:F,6,0),"")</f>
        <v/>
      </c>
      <c r="J124" s="102" t="str">
        <f>IFERROR(VLOOKUP(D124,DB!A:G,7,0),"")</f>
        <v/>
      </c>
      <c r="K124" s="108"/>
      <c r="L124" s="109" t="str">
        <f>IFERROR(VLOOKUP(D124,DB!A:I,9,0),"")</f>
        <v/>
      </c>
    </row>
    <row r="125" spans="1:12" ht="31.5" customHeight="1">
      <c r="A125" s="104"/>
      <c r="B125" s="103" t="str">
        <f>IFERROR(VLOOKUP(D125,DB!A:K,11,0),"")</f>
        <v/>
      </c>
      <c r="C125" s="105"/>
      <c r="D125" s="103"/>
      <c r="E125" s="106"/>
      <c r="F125" s="107"/>
      <c r="G125" s="77">
        <f ca="1">IFERROR(NOW()-F125,"-")</f>
        <v>45956.467051388892</v>
      </c>
      <c r="H125" s="107"/>
      <c r="I125" s="103" t="str">
        <f>IFERROR(VLOOKUP(D125,DB!A:F,6,0),"")</f>
        <v/>
      </c>
      <c r="J125" s="102" t="str">
        <f>IFERROR(VLOOKUP(D125,DB!A:G,7,0),"")</f>
        <v/>
      </c>
      <c r="K125" s="108"/>
      <c r="L125" s="109" t="str">
        <f>IFERROR(VLOOKUP(D125,DB!A:I,9,0),"")</f>
        <v/>
      </c>
    </row>
    <row r="126" spans="1:12" ht="31.5" customHeight="1">
      <c r="A126" s="104"/>
      <c r="B126" s="103" t="str">
        <f>IFERROR(VLOOKUP(D126,DB!A:K,11,0),"")</f>
        <v/>
      </c>
      <c r="C126" s="105"/>
      <c r="D126" s="103"/>
      <c r="E126" s="106"/>
      <c r="F126" s="107"/>
      <c r="G126" s="77">
        <f ca="1">IFERROR(NOW()-F126,"-")</f>
        <v>45956.467051388892</v>
      </c>
      <c r="H126" s="107"/>
      <c r="I126" s="103" t="str">
        <f>IFERROR(VLOOKUP(D126,DB!A:F,6,0),"")</f>
        <v/>
      </c>
      <c r="J126" s="102" t="str">
        <f>IFERROR(VLOOKUP(D126,DB!A:G,7,0),"")</f>
        <v/>
      </c>
      <c r="K126" s="108"/>
      <c r="L126" s="109" t="str">
        <f>IFERROR(VLOOKUP(D126,DB!A:I,9,0),"")</f>
        <v/>
      </c>
    </row>
    <row r="127" spans="1:12" ht="31.5" customHeight="1">
      <c r="A127" s="104"/>
      <c r="B127" s="103" t="str">
        <f>IFERROR(VLOOKUP(D127,DB!A:K,11,0),"")</f>
        <v/>
      </c>
      <c r="C127" s="105"/>
      <c r="D127" s="103"/>
      <c r="E127" s="106"/>
      <c r="F127" s="107"/>
      <c r="G127" s="77">
        <f ca="1">IFERROR(NOW()-F127,"-")</f>
        <v>45956.467051388892</v>
      </c>
      <c r="H127" s="107"/>
      <c r="I127" s="103" t="str">
        <f>IFERROR(VLOOKUP(D127,DB!A:F,6,0),"")</f>
        <v/>
      </c>
      <c r="J127" s="102" t="str">
        <f>IFERROR(VLOOKUP(D127,DB!A:G,7,0),"")</f>
        <v/>
      </c>
      <c r="K127" s="108"/>
      <c r="L127" s="109" t="str">
        <f>IFERROR(VLOOKUP(D127,DB!A:I,9,0),"")</f>
        <v/>
      </c>
    </row>
    <row r="128" spans="1:12" ht="31.5" customHeight="1">
      <c r="A128" s="104"/>
      <c r="B128" s="103" t="str">
        <f>IFERROR(VLOOKUP(D128,DB!A:K,11,0),"")</f>
        <v/>
      </c>
      <c r="C128" s="105"/>
      <c r="D128" s="103"/>
      <c r="E128" s="106"/>
      <c r="F128" s="107"/>
      <c r="G128" s="77">
        <f ca="1">IFERROR(NOW()-F128,"-")</f>
        <v>45956.467051388892</v>
      </c>
      <c r="H128" s="107"/>
      <c r="I128" s="103" t="str">
        <f>IFERROR(VLOOKUP(D128,DB!A:F,6,0),"")</f>
        <v/>
      </c>
      <c r="J128" s="102" t="str">
        <f>IFERROR(VLOOKUP(D128,DB!A:G,7,0),"")</f>
        <v/>
      </c>
      <c r="K128" s="108"/>
      <c r="L128" s="109" t="str">
        <f>IFERROR(VLOOKUP(D128,DB!A:I,9,0),"")</f>
        <v/>
      </c>
    </row>
    <row r="129" spans="1:12" ht="31.5" customHeight="1">
      <c r="A129" s="104"/>
      <c r="B129" s="103" t="str">
        <f>IFERROR(VLOOKUP(D129,DB!A:K,11,0),"")</f>
        <v/>
      </c>
      <c r="C129" s="105"/>
      <c r="D129" s="103"/>
      <c r="E129" s="106"/>
      <c r="F129" s="107"/>
      <c r="G129" s="77">
        <f ca="1">IFERROR(NOW()-F129,"-")</f>
        <v>45956.467051388892</v>
      </c>
      <c r="H129" s="107"/>
      <c r="I129" s="103" t="str">
        <f>IFERROR(VLOOKUP(D129,DB!A:F,6,0),"")</f>
        <v/>
      </c>
      <c r="J129" s="102" t="str">
        <f>IFERROR(VLOOKUP(D129,DB!A:G,7,0),"")</f>
        <v/>
      </c>
      <c r="K129" s="108"/>
      <c r="L129" s="109" t="str">
        <f>IFERROR(VLOOKUP(D129,DB!A:I,9,0),"")</f>
        <v/>
      </c>
    </row>
    <row r="130" spans="1:12" ht="31.5" customHeight="1">
      <c r="A130" s="104"/>
      <c r="B130" s="103" t="str">
        <f>IFERROR(VLOOKUP(D130,DB!A:K,11,0),"")</f>
        <v/>
      </c>
      <c r="C130" s="105"/>
      <c r="D130" s="103"/>
      <c r="E130" s="106"/>
      <c r="F130" s="107"/>
      <c r="G130" s="77">
        <f ca="1">IFERROR(NOW()-F130,"-")</f>
        <v>45956.467051388892</v>
      </c>
      <c r="H130" s="107"/>
      <c r="I130" s="103" t="str">
        <f>IFERROR(VLOOKUP(D130,DB!A:F,6,0),"")</f>
        <v/>
      </c>
      <c r="J130" s="102" t="str">
        <f>IFERROR(VLOOKUP(D130,DB!A:G,7,0),"")</f>
        <v/>
      </c>
      <c r="K130" s="108"/>
      <c r="L130" s="109" t="str">
        <f>IFERROR(VLOOKUP(D130,DB!A:I,9,0),"")</f>
        <v/>
      </c>
    </row>
    <row r="131" spans="1:12" ht="31.5" customHeight="1">
      <c r="A131" s="104"/>
      <c r="B131" s="103" t="str">
        <f>IFERROR(VLOOKUP(D131,DB!A:K,11,0),"")</f>
        <v/>
      </c>
      <c r="C131" s="105"/>
      <c r="D131" s="103"/>
      <c r="E131" s="106"/>
      <c r="F131" s="107"/>
      <c r="G131" s="77">
        <f ca="1">IFERROR(NOW()-F131,"-")</f>
        <v>45956.467051388892</v>
      </c>
      <c r="H131" s="107"/>
      <c r="I131" s="103" t="str">
        <f>IFERROR(VLOOKUP(D131,DB!A:F,6,0),"")</f>
        <v/>
      </c>
      <c r="J131" s="102" t="str">
        <f>IFERROR(VLOOKUP(D131,DB!A:G,7,0),"")</f>
        <v/>
      </c>
      <c r="K131" s="108"/>
      <c r="L131" s="109" t="str">
        <f>IFERROR(VLOOKUP(D131,DB!A:I,9,0),"")</f>
        <v/>
      </c>
    </row>
  </sheetData>
  <dataValidations count="2">
    <dataValidation allowBlank="1" showInputMessage="1" showErrorMessage="1" sqref="E1" xr:uid="{380493DB-286A-4683-AF55-C78F04945A49}"/>
    <dataValidation type="list" allowBlank="1" showInputMessage="1" showErrorMessage="1" sqref="E2:E131"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2025-10-26T08:13:13Z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