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75" documentId="120_S{2AC9BD13-BADA-5192-A53E-5A8FF88502F6}" xr6:coauthVersionLast="47" xr6:coauthVersionMax="47" xr10:uidLastSave="{0EF5470F-1234-4D5A-A76B-360C882EBB8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<sst xmlns="http://schemas.openxmlformats.org/spreadsheetml/2006/main" count="180277" uniqueCount="39123">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</sst>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D24" sqref="D2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315.61484687500342</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45978.56327280093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45978.56327280093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45978.56327280093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45978.56327280093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45978.56327280093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45978.56327280093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45978.56327280093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45978.56327280093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45978.56327280093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45978.56327280093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45978.56327280093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45978.56327280093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45978.56327280093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45978.56327280093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45978.56327280093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45978.56327280093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45978.56327280093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45978.56327280093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45978.56327280093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45978.56327280093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45978.56327280093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45978.56327280093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45978.56327280093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45978.56327280093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45978.56327280093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45978.56327280093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45978.56327280093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45978.56327280093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45978.56327280093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45978.56327280093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45978.56327280093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45978.56327280093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45978.56327280093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45978.56327280093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45978.56327280093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45978.56327280093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45978.56327280093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45978.56327280093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45978.56327280093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45978.56327280093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45978.56327280093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45978.56327280093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45978.56327280093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45978.56327280093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45978.56327280093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45978.56327280093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45978.56327280093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45978.56327280093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45978.56327280093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45978.56327280093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45978.56327280093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45978.56327280093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45978.56327280093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45978.56327280093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45978.56327280093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45978.56327280093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45978.56327280093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45978.56327280093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45978.56327280093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45978.56327280093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45978.56327280093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45978.56327280093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45978.56327280093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45978.56327280093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45978.56327280093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45978.56327280093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45978.56327280093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45978.56327280093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45978.56327280093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45978.56327280093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45978.56327280093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45978.56327280093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A28151B5-CAB7-4D30-8ABE-CDF16A1EA03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153.56343495370675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2.1269302083383081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25138</v>
      </c>
      <c r="E5" s="103" t="s">
        <v>39021</v>
      </c>
      <c r="F5" s="104"/>
      <c r="G5" s="105">
        <f ca="1">IFERROR(NOW()-F5,"-")</f>
        <v>45978.56327280093</v>
      </c>
      <c r="H5" s="104">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45978.56327280093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45978.56327280093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45978.56327280093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45978.56327280093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45978.56327280093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45978.56327280093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45978.56327280093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45978.56327280093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45978.56327280093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45978.56327280093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45978.56327280093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45978.56327280093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45978.56327280093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45978.56327280093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45978.56327280093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45978.56327280093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45978.56327280093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45978.56327280093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45978.56327280093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45978.56327280093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45978.56327280093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45978.56327280093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45978.56327280093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45978.56327280093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45978.56327280093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45978.56327280093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45978.56327280093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45978.56327280093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45978.56327280093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45978.56327280093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45978.56327280093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45978.56327280093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45978.56327280093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45978.56327280093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45978.56327280093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45978.56327280093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45978.56327280093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45978.56327280093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45978.56327280093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45978.56327280093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45978.56327280093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45978.56327280093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45978.56327280093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45978.56327280093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45978.56327280093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45978.56327280093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45978.56327280093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45978.56327280093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45978.56327280093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45978.56327280093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45978.56327280093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45978.56327280093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45978.56327280093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45978.56327280093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45978.56327280093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45978.56327280093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45978.56327280093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45978.56327280093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45978.56327280093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45978.56327280093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45978.56327280093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45978.56327280093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45978.56327280093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45978.56327280093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45978.56327280093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45978.56327280093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45978.56327280093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45978.56327280093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45978.56327280093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45978.56327280093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45978.56327280093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45978.56327280093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45978.56327280093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45978.56327280093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45978.56327280093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45978.56327280093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45978.56327280093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45978.56327280093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45978.56327280093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45978.56327280093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45978.56327280093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45978.56327280093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45978.56327280093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45978.56327280093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45978.56327280093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45978.56327280093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45978.56327280093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45978.56327280093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45978.56327280093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45978.56327280093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45978.56327280093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45978.56327280093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45978.56327280093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45978.56327280093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45978.56327280093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45978.56327280093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45978.56327280093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45978.56327280093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45978.56327280093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45978.56327280093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45978.56327280093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45978.56327280093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45978.56327280093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45978.56327280093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45978.56327280093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45978.56327280093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45978.56327280093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45978.56327280093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45978.56327280093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45978.56327280093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45978.56327280093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45978.56327280093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45978.56327280093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45978.56327280093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45978.56327280093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45978.56327280093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45978.56327280093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45978.56327280093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45978.56327280093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45978.56327280093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45978.56327280093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45978.56327280093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45978.56327280093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45978.56327280093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45978.56327280093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45978.56327280093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45978.56327280093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45978.56327280093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45978.56327280093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45978.56327280093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45978.56327280093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45978.56327280093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45978.56327280093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45978.56327280093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45978.56327280093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45978.56327280093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45978.56327280093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45978.56327280093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45978.56327280093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45978.56327280093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45978.56327280093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45978.56327280093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45978.56327280093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45978.56327280093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45978.56327280093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45978.56327280093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45978.56327280093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45978.56327280093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45978.56327280093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45978.56327280093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45978.56327280093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45978.56327280093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45978.56327280093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45978.56327280093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45978.56327280093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45978.56327280093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45978.56327280093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45978.56327280093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45978.56327280093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45978.56327280093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45978.56327280093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45978.56327280093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45978.56327280093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45978.56327280093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45978.56327280093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45978.56327280093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45978.56327280093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45978.56327280093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45978.56327280093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45978.56327280093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45978.56327280093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45978.56327280093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45978.56327280093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45978.56327280093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45978.56327280093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45978.56327280093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45978.56327280093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45978.56327280093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45978.56327280093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45978.56327280093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45978.56327280093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45978.56327280093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45978.56327280093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45978.56327280093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45978.56327280093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45978.56327280093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45978.56327280093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45978.56327280093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45978.56327280093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45978.56327280093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45978.56327280093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45978.56327280093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45978.56327280093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45978.56327280093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45978.56327280093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45978.56327280093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45978.56327280093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45978.56327280093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45978.56327280093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45978.56327280093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45978.56327280093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45978.56327280093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45978.56327280093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45978.56327280093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45978.56327280093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45978.563272916668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45978.563272916668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45978.563272916668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45978.563272916668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45978.563272916668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45978.563272916668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45978.563272916668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45978.563272916668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45978.563272916668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45978.563272916668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45978.563272916668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45978.563272916668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45978.563272916668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45978.563272916668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45978.563272916668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45978.563272916668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45978.563272916668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45978.563272916668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45978.563272916668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45978.563272916668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45978.563272916668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45978.563272916668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45978.563272916668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45978.563272916668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45978.563272916668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45978.563272916668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45978.563272916668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45978.563272916668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45978.563272916668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45978.563272916668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45978.563272916668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45978.563272916668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45978.563272916668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45978.563272916668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45978.563272916668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45978.563272916668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45978.563272916668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45978.563272916668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45978.563272916668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45978.563272916668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45978.563272916668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45978.563272916668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45978.563272916668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45978.563272916668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45978.563272916668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45978.563272916668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45978.563272916668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45978.563272916668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45978.563272916668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45978.563272916668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45978.563272916668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45978.563272916668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45978.563272916668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45978.563272916668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45978.563272916668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45978.563272916668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45978.563272916668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45978.563272916668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45978.563272916668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45978.563272916668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45978.563272916668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45978.563272916668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45978.563272916668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45978.563272916668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45978.563272916668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45978.563272916668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45978.563272916668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45978.563272916668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45978.563272916668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45978.563272916668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45978.563272916668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45978.563272916668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45978.563272916668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45978.563272916668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45978.563272916668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45978.563272916668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45978.563272916668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45978.563272916668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45978.563272916668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45978.563272916668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45978.563272916668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45978.563272916668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45978.563272916668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45978.563272916668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45978.563272916668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45978.563272916668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45978.563272916668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45978.563272916668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45978.563272916668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45978.563272916668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45978.563272916668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45978.563272916668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45978.563272916668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45978.563272916668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45978.563272916668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45978.563272916668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45978.563272916668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45978.563272916668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45978.563272916668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45978.563272916668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45978.563272916668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45978.563272916668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45978.563272916668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45978.563272916668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45978.563272916668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45978.563272916668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45978.563272916668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45978.563272916668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45978.563272916668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45978.563272916668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45978.563272916668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45978.563272916668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45978.563272916668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45978.563272916668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45978.563272916668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45978.563272916668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45978.563272916668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45978.563272916668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45978.563272916668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45978.563272916668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45978.563272916668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45978.563272916668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45978.563272916668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45978.563272916668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45978.563272916668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45978.563272916668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45978.563272916668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45978.563272916668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45978.563272916668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45978.563272916668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45978.563272916668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45978.563272916668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45978.563272916668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45978.563272916668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45978.563272916668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45978.563272916668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45978.563272916668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45978.563272916668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45978.563272916668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45978.563272916668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45978.563272916668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45978.563272916668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45978.563272916668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45978.563272916668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45978.563272916668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45978.563272916668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45978.563272916668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45978.563272916668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45978.563272916668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45978.563272916668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45978.563272916668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45978.563272916668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45978.563272916668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45978.563272916668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45978.563272916668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45978.563272916668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45978.563272916668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45978.563272916668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45978.563272916668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45978.563272916668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45978.563272916668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45978.563272916668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45978.563272916668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45978.563272916668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45978.563272916668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45978.563272916668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45978.563272916668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45978.563272916668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45978.563272916668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45978.563272916668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45978.563272916668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45978.563272916668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45978.563272916668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45978.563272916668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45978.563272916668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45978.563272916668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45978.563272916668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45978.563272916668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45978.563272916668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45978.563272916668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45978.563272916668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45978.563272916668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45978.563272916668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45978.563272916668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45978.563272916668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45978.563272916668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45978.563272916668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45978.563272916668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45978.563272916668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45978.563272916668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45978.563272916668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45978.563272916668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45978.563272916668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45978.563272916668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45978.563272916668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45978.563272916668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45978.563272916668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45978.563272916668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45978.563272916668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45978.563272916668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45978.563272916668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45978.563272916668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45978.563272916668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45978.563272916668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45978.563272916668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45978.563272916668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45978.563272916668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45978.563272916668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45978.563272916668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45978.563272916668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45978.563272916668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45978.563272916668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45978.563272916668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45978.563272916668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45978.563272916668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45978.563272916668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45978.563272916668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45978.563272916668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45978.563272916668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45978.563272916668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45978.563272916668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45978.563272916668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45978.563272916668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45978.563272916668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45978.563272916668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45978.563272916668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45978.563272916668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45978.563272916668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45978.563272916668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45978.563272916668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45978.563272916668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45978.563272916668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45978.563272916668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45978.563272916668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45978.563272916668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45978.563272916668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45978.563272916668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45978.563272916668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45978.563272916668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45978.563272916668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45978.563272916668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45978.563272916668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45978.563272916668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45978.563272916668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45978.563272916668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45978.563272916668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45978.563272916668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45978.563272916668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45978.563272916668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45978.563272916668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45978.563272916668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45978.563272916668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45978.563272916668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45978.563272916668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45978.563272916668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45978.563272916668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45978.563272916668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45978.563272916668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45978.563272916668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45978.563272916668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45978.563272916668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45978.563272916668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45978.563272916668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45978.563272916668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45978.563272916668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45978.563272916668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45978.563272916668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45978.563272916668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45978.563272916668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45978.563272916668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45978.563272916668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45978.563272916668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45978.563272916668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45978.563272916668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45978.563272916668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45978.563272916668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45978.563272916668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45978.563272916668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45978.563272916668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45978.563272916668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45978.563272916668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45978.563272916668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45978.563272916668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45978.563272916668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45978.563272916668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45978.563272916668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45978.563272916668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45978.563272916668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45978.563272916668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45978.563272916668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45978.563272916668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45978.563272916668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45978.563272916668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45978.563272916668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45978.563272916668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45978.563272916668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45978.563272916668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45978.563272916668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45978.563272916668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45978.563272916668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45978.563272916668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45978.563272916668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45978.563272916668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45978.563272916668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45978.563272916668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45978.563272916668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45978.563272916668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45978.563272916668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45978.563272916668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45978.563272916668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45978.563272916668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45978.563272916668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45978.563272916668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45978.563272916668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45978.563272916668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45978.563272916668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45978.563272916668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45978.563272916668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45978.563272916668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45978.563272916668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45978.563272916668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45978.563272916668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45978.563272916668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45978.563272916668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45978.563272916668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45978.563272916668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45978.563272916668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45978.563272916668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45978.563272916668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45978.563272916668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45978.563272916668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45978.563272916668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45978.563272916668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45978.563272916668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45978.563272916668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45978.563272916668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45978.563272916668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45978.563272916668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45978.563272916668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45978.563272916668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45978.563272916668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45978.563272916668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45978.563272916668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45978.563272916668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45978.563272916668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45978.563272916668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45978.563272916668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45978.563272916668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45978.563272916668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45978.563272916668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45978.563272916668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45978.563272916668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45978.563272916668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45978.563272916668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45978.563272916668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45978.563272916668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45978.563272916668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45978.563272916668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45978.563272916668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45978.563272916668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45978.563272916668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45978.563272916668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45978.563272916668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45978.563272916668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45978.563272916668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45978.563272916668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45978.563272916668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45978.563272916668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45978.563272916668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45978.563272916668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45978.563272916668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45978.563272916668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45978.563272916668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45978.563272916668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45978.563272916668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45978.563272916668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45978.563272916668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45978.563272916668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45978.563272916668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45978.563272916668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45978.563272916668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45978.563272916668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45978.563272916668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45978.563272916668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45978.563272916668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45978.563272916668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45978.563272916668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45978.563272916668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45978.563272916668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45978.563272916668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45978.563272916668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45978.563272916668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45978.563272916668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45978.563272916668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45978.563272916668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45978.563272916668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45978.563272916668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45978.563272916668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45978.563272916668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45978.563272916668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45978.563272916668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45978.563272916668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45978.563272916668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45978.563272916668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45978.563272916668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45978.563272916668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45978.563272916668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45978.563272916668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45978.563272916668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45978.563272916668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45978.563272916668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45978.563272916668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45978.563272916668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45978.563272916668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45978.563272916668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45978.563272916668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45978.563272916668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45978.563272916668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45978.563272916668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45978.563272916668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45978.563272916668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45978.563272916668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45978.563272916668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45978.563272916668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45978.563272916668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45978.563272916668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45978.563272916668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45978.563272916668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45978.563272916668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45978.563272916668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45978.563272916668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45978.563272916668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45978.563272916668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45978.563272916668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45978.563272916668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45978.563272916668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45978.563272916668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45978.563272916668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45978.563272916668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45978.563272916668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45978.563272916668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45978.563272916668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45978.563272916668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45978.563272916668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45978.563272916668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45978.563272916668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45978.563272916668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45978.563272916668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45978.563272916668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45978.563272916668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45978.563272916668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45978.563272916668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45978.563272916668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45978.563272916668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45978.563272916668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45978.563272916668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45978.563272916668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45978.563272916668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45978.563272916668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45978.563272916668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45978.563272916668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45978.563272916668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45978.563272916668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45978.563272916668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45978.563272916668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45978.563272916668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45978.563272916668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45978.563272916668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45978.563272916668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45978.563272916668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45978.563272916668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45978.563272916668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45978.563272916668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45978.563272916668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45978.563272916668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45978.563272916668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45978.563272916668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45978.563272916668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45978.563272916668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45978.563272916668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45978.563272916668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45978.563272916668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45978.563272916668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45978.563272916668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45978.563272916668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45978.563272916668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45978.563272916668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45978.563272916668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45978.563272916668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45978.563272916668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45978.563272916668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45978.563272916668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45978.563272916668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45978.563272916668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45978.563272916668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45978.563272916668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45978.563272916668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45978.563272916668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45978.563272916668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45978.563272916668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45978.563272916668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45978.563272916668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45978.563272916668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45978.563272916668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45978.563272916668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45978.563272916668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45978.563272916668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45978.563272916668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45978.563272916668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45978.563272916668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45978.563272916668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45978.563272916668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45978.563272916668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45978.563272916668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45978.563272916668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45978.563272916668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45978.563272916668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45978.563272916668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45978.563272916668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45978.563272916668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45978.563272916668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45978.563272916668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45978.563272916668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45978.563272916668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45978.563272916668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45978.563272916668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45978.563272916668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45978.563272916668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45978.563272916668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45978.563272916668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45978.563272916668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45978.563272916668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45978.563272916668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45978.563272916668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45978.563272916668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45978.563272916668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45978.563272916668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45978.563272916668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45978.563272916668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45978.563272916668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45978.563272916668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45978.563272916668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45978.563272916668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45978.563272916668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45978.563272916668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45978.563272916668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45978.563272916668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45978.563272916668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45978.563272916668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45978.563272916668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45978.563272916668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45978.563272916668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45978.563272916668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45978.563272916668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45978.563272916668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45978.563272916668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45978.563272916668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45978.563272916668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45978.563272916668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45978.563272916668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45978.563272916668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45978.563272916668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45978.563272916668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45978.563272916668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45978.563272916668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45978.563272916668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45978.563272916668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45978.563272916668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45978.563272916668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45978.563272916668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45978.563272916668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45978.563272916668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45978.563272916668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45978.563272916668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45978.563272916668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45978.563272916668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45978.563272916668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45978.563272916668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45978.563272916668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45978.563272916668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45978.563272916668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45978.563272916668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45978.563272916668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45978.563272916668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45978.563272916668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45978.563272916668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45978.563272916668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45978.563272916668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45978.563272916668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45978.563272916668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45978.563272916668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45978.563272916668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45978.563272916668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45978.563272916668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45978.563272916668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45978.563272916668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45978.563272916668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45978.563272916668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45978.563272916668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45978.563272916668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45978.563272916668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45978.563272916668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45978.563272916668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45978.563272916668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45978.563272916668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45978.563272916668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45978.563272916668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45978.563272916668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45978.563272916668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45978.563272916668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45978.563272916668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45978.563272916668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45978.563272916668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45978.563272916668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45978.563272916668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45978.563272916668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45978.563272916668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45978.563272916668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45978.563272916668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45978.563272916668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45978.563272916668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45978.563272916668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45978.563272916668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45978.563272916668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45978.563272916668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45978.563272916668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45978.563272916668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45978.563272916668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45978.563272916668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45978.563272916668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45978.563272916668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45978.563272916668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45978.563272916668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45978.563272916668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45978.563272916668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45978.563272916668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45978.563272916668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45978.563272916668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45978.563272916668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45978.563272916668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45978.563272916668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45978.563272916668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45978.563272916668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45978.563272916668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45978.563272916668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45978.563272916668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45978.563272916668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45978.563272916668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45978.563272916668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45978.563272916668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45978.563272916668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45978.563272916668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45978.563272916668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45978.563272916668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45978.563272916668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45978.563272916668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45978.563272916668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45978.563272916668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45978.563272916668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45978.563272916668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45978.563272916668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45978.563272916668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45978.563272916668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45978.563272916668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45978.563272916668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45978.563272916668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45978.563272916668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45978.563272916668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45978.563272916668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45978.563272916668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45978.563272916668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45978.563272916668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45978.563272916668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45978.563272916668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45978.563272916668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45978.563272916668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45978.563272916668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45978.563272916668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45978.563272916668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45978.563272916668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45978.563272916668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45978.563272916668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45978.563272916668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45978.563272916668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45978.563272916668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45978.563272916668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45978.563272916668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45978.563272916668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45978.563272916668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45978.563272916668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45978.563272916668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45978.563272916668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45978.563272916668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45978.563272916668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45978.563272916668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45978.563272916668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45978.563272916668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45978.563272916668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45978.563272916668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45978.563272916668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45978.563272916668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45978.563272916668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45978.563272916668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45978.563272916668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45978.563272916668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45978.563272916668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45978.563272916668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45978.563272916668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45978.563272916668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45978.563272916668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45978.563272916668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45978.563272916668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45978.563272916668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45978.563272916668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45978.563272916668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45978.563272916668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45978.563272916668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45978.563272916668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45978.563272916668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45978.563272916668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45978.563272916668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45978.563272916668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45978.563272916668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45978.563272916668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45978.563272916668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45978.563272916668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45978.563272916668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45978.563272916668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45978.563272916668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45978.563272916668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45978.563272916668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45978.563272916668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45978.563272916668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45978.563272916668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45978.563272916668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45978.563272916668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45978.563272916668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45978.563272916668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45978.563272916668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45978.563272916668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45978.563272916668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45978.563272916668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45978.563272916668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45978.563272916668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45978.563272916668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45978.563272916668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45978.563272916668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45978.563272916668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45978.563272916668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45978.563272916668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45978.563272916668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45978.563272916668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45978.563272916668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45978.563272916668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45978.563272916668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45978.563272916668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45978.563272916668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45978.563272916668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45978.563272916668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45978.563272916668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45978.563272916668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45978.563272916668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45978.563272916668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45978.563272916668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45978.563272916668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45978.563272916668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45978.563272916668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45978.563272916668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45978.563272916668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45978.563272916668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45978.563272916668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45978.563272916668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45978.563272916668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45978.563272916668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45978.563272916668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45978.563272916668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45978.563272916668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45978.563272916668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45978.563272916668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45978.563272916668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45978.563272916668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45978.563272916668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45978.563272916668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45978.563272916668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45978.563272916668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45978.563272916668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45978.563272916668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45978.563272916668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45978.563272916668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45978.563272916668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45978.563272916668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45978.563272916668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45978.563272916668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45978.563272916668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45978.563272916668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45978.563272916668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45978.563272916668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45978.563272916668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45978.563272916668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45978.563272916668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45978.563272916668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45978.563272916668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45978.563272916668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45978.563272916668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45978.563272916668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45978.563272916668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45978.563272916668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45978.563272916668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45978.563272916668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45978.563272916668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45978.563272916668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45978.563272916668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45978.563272916668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45978.563272916668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45978.563272916668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45978.563272916668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45978.563272916668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45978.563272916668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45978.563272916668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45978.563272916668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45978.563272916668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45978.563272916668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45978.563272916668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45978.563272916668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45978.563272916668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45978.563272916668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45978.563272916668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45978.563272916668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45978.563272916668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45978.563272916668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45978.563272916668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45978.563272916668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45978.563272916668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45978.563272916668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45978.563272916668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45978.563272916668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45978.563272916668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45978.563272916668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45978.563272916668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45978.563272916668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45978.563272916668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45978.563272916668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45978.563272916668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45978.563272916668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45978.563272916668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45978.563272916668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45978.563272916668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45978.563272916668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45978.563272916668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45978.563272916668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45978.563272916668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45978.563272916668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45978.563272916668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45978.563272916668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45978.563272916668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45978.563272916668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45978.563272916668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45978.563272916668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45978.563272916668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45978.563272916668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45978.563272916668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45978.563272916668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45978.563272916668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45978.563272916668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45978.563272916668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45978.563272916668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45978.563272916668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45978.563272916668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45978.563272916668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45978.563272916668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45978.563272916668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45978.563272916668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45978.563272916668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45978.563272916668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45978.563272916668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45978.563272916668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45978.563272916668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45978.563272916668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45978.563272916668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45978.563272916668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45978.563272916668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45978.563272916668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45978.563272916668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45978.563272916668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45978.563272916668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45978.563272916668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45978.563272916668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45978.563272916668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45978.563272916668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45978.563272916668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45978.563272916668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45978.563272916668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45978.563272916668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45978.563272916668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45978.563272916668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45978.563272916668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45978.563272916668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45978.563272916668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45978.563272916668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45978.563272916668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45978.563272916668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45978.563272916668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45978.563272916668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45978.563272916668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45978.563272916668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45978.563272916668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45978.563272916668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45978.563272916668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45978.563272916668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45978.563272916668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45978.563272916668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45978.563272916668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45978.563272916668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45978.563272916668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45978.563272916668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45978.563272916668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45978.563272916668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45978.563272916668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45978.563272916668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45978.563272916668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45978.563272916668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45978.563272916668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45978.563272916668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45978.563272916668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45978.563272916668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45978.563272916668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45978.563272916668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45978.563272916668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45978.563272916668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45978.563272916668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45978.563272916668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45978.563272916668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45978.563272916668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45978.563272916668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45978.563272916668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45978.563272916668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45978.563272916668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45978.563272916668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45978.563272916668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45978.563272916668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45978.563272916668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45978.563272916668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45978.563272916668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45978.563272916668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45978.563272916668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45978.563272916668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45978.563272916668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45978.563272916668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45978.563272916668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45978.563272916668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45978.563272916668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45978.563272916668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45978.563272916668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45978.563272916668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45978.563272916668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45978.563272916668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45978.563272916668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45978.563272916668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45978.563272916668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45978.563272916668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45978.563272916668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45978.563272916668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45978.563272916668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45978.563272916668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45978.563272916668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45978.563272916668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45978.563272916668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45978.563272916668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45978.563272916668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45978.563272916668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45978.563272916668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45978.563272916668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45978.563272916668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45978.563272916668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45978.563272916668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45978.563272916668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45978.563272916668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45978.563272916668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45978.563272916668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45978.563272916668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45978.563272916668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45978.563272916668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45978.563272916668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45978.563272916668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45978.563272916668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45978.563272916668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45978.563272916668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45978.563272916668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45978.563272916668</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275.08255520833336</v>
      </c>
      <c r="H2" s="96">
        <v>45703.474768518521</v>
      </c>
      <c r="I2" s="96" t="str">
        <f>IFERROR(VLOOKUP(D2,DB!A:F,6,0),"")</f>
        <v>SCECO</v>
      </c>
      <c r="J2" s="96" t="str">
        <f>IFERROR(VLOOKUP(D2,DB!A:G,7,0),"")</f>
        <v>Dead</v>
      </c>
      <c r="K2" s="98" t="s">
        <v>39110</v>
      </c>
      <c r="L2" s="92" t="str">
        <f>IFERROR(VLOOKUP(D2,DB!A:I,9,0),"")</f>
        <v>Latis</v>
      </c>
    </row>
    <row r="3" spans="1:16" ht="29.25" customHeight="1">
      <c r="A3" s="114" t="s">
        <v>39111</v>
      </c>
      <c r="B3" s="114" t="str">
        <f>IFERROR(VLOOKUP(D3,DB!A:K,11,0),"")</f>
        <v>R4</v>
      </c>
      <c r="C3" s="94">
        <v>1</v>
      </c>
      <c r="D3" s="92" t="s">
        <v>36108</v>
      </c>
      <c r="E3" s="95" t="s">
        <v>39021</v>
      </c>
      <c r="F3" s="96">
        <v>45978.515497685185</v>
      </c>
      <c r="G3" s="97">
        <f ca="1">IFERROR(NOW()-F3,"")</f>
        <v>4.7775115745025687E-2</v>
      </c>
      <c r="H3" s="96">
        <v>45978.208923611113</v>
      </c>
      <c r="I3" s="114" t="str">
        <f>IFERROR(VLOOKUP(D3,DB!A:F,6,0),"")</f>
        <v>SCECO</v>
      </c>
      <c r="J3" s="114" t="str">
        <f>IFERROR(VLOOKUP(D3,DB!A:G,7,0),"")</f>
        <v>Dead</v>
      </c>
      <c r="K3" s="98" t="s">
        <v>39112</v>
      </c>
      <c r="L3" s="92" t="str">
        <f>IFERROR(VLOOKUP(D3,DB!A:I,9,0),"")</f>
        <v>Latis</v>
      </c>
    </row>
    <row r="4" spans="1:16" ht="15" customHeight="1">
      <c r="A4" s="114"/>
      <c r="B4" s="114" t="str">
        <f>IFERROR(VLOOKUP(D4,DB!A:K,11,0),"")</f>
        <v/>
      </c>
      <c r="C4" s="94"/>
      <c r="D4" s="92"/>
      <c r="E4" s="95"/>
      <c r="F4" s="96"/>
      <c r="G4" s="97">
        <f ca="1">IFERROR(NOW()-F4,"")</f>
        <v>45978.56327280093</v>
      </c>
      <c r="H4" s="96"/>
      <c r="I4" s="114" t="str">
        <f>IFERROR(VLOOKUP(D4,DB!A:F,6,0),"")</f>
        <v/>
      </c>
      <c r="J4" s="114" t="str">
        <f>IFERROR(VLOOKUP(D4,DB!A:G,7,0),"")</f>
        <v/>
      </c>
      <c r="K4" s="98"/>
      <c r="L4" s="92" t="str">
        <f>IFERROR(VLOOKUP(D4,DB!A:I,9,0),"")</f>
        <v/>
      </c>
    </row>
    <row r="5" spans="1:16" ht="15" customHeight="1">
      <c r="A5" s="114"/>
      <c r="B5" s="114" t="str">
        <f>IFERROR(VLOOKUP(D5,DB!A:K,11,0),"")</f>
        <v/>
      </c>
      <c r="C5" s="94"/>
      <c r="D5" s="92"/>
      <c r="E5" s="95"/>
      <c r="F5" s="96"/>
      <c r="G5" s="97">
        <f ca="1">IFERROR(NOW()-F5,"")</f>
        <v>45978.56327280093</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45978.56327280093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45978.56327280093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45978.56327280093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45978.56327280093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45978.56327280093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45978.56327280093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45978.56327280093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45978.56327280093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45978.56327280093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45978.56327280093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45978.56327280093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45978.56327280093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45978.56327280093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45978.56327280093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45978.56327280093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45978.56327280093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45978.56327280093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45978.56327280093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45978.56327280093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45978.56327280093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45978.56327280093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45978.56327280093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45978.56327280093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45978.56327280093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45978.56327280093</v>
      </c>
      <c r="H30" s="96"/>
      <c r="I30" s="114" t="str">
        <f>IFERROR(VLOOKUP(D30,DB!A:F,6,0),"")</f>
        <v/>
      </c>
      <c r="J30" s="114" t="str">
        <f>IFERROR(VLOOKUP(D30,DB!A:G,7,0),"")</f>
        <v/>
      </c>
      <c r="K30" s="98"/>
      <c r="L30" s="92"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39113</v>
      </c>
      <c r="B2" s="37" t="str">
        <f>IFERROR(VLOOKUP(D2,DB!A:K,11,0),"")</f>
        <v>R5</v>
      </c>
      <c r="C2" s="37">
        <v>3</v>
      </c>
      <c r="D2" s="107" t="s">
        <v>36011</v>
      </c>
      <c r="E2" s="37" t="s">
        <v>39021</v>
      </c>
      <c r="F2" s="38">
        <v>45891.832060185188</v>
      </c>
      <c r="G2" s="109">
        <f ca="1">IFERROR(NOW()-F2,"")</f>
        <v>86.731212615741242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52.374395601851575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29.902161805555806</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7">
        <v>45977.514803240738</v>
      </c>
      <c r="G5" s="112">
        <f t="shared" ref="G5:G9" ca="1" si="2">IFERROR(NOW()-F5,"")</f>
        <v>1.0484696759303915</v>
      </c>
      <c r="H5" s="137">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s="110"/>
      <c r="E6" s="110"/>
      <c r="F6" s="110"/>
      <c r="G6" s="110">
        <f t="shared" ca="1" si="2"/>
        <v>45978.563272916668</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45978.563272916668</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45978.563272916668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45978.563272916668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45978.563272916668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45978.563272916668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45978.563272916668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45978.563272916668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45978.563272916668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45978.563272916668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45978.563272916668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45978.563272916668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45978.563272916668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45978.563272916668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45978.563272916668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45978.563272916668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45978.563272916668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45978.563272916668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45978.563272916668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45978.563272916668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45978.563272916668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45978.563272916668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45978.563272916668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45978.563272916668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45978.563272916668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45978.563272916668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45978.563272916668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45978.563272916668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45978.563272916668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45978.563272916668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45978.563272916668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45978.563272916668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45978.563272916668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45978.563272916668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45978.563272916668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45978.563272916668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45978.563272916668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45978.563272916668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45978.563272916668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45978.563272916668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45978.563272916668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45978.563272916668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45978.563272916668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45978.563272916668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45978.563272916668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45978.563272916668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45978.563272916668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45978.563272916668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45978.563272916668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45978.563272916668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45978.563272916668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45978.563272916668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45978.563272916668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45978.563272916668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45978.563272916668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45978.563272916668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45978.563272916668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45978.563272916668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45978.563272916668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45978.563272916668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45978.563272916668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45978.563272916668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45978.563272916668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45978.563272916668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45978.563272916668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45978.563272916668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45978.563272916668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45978.563272916668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45978.563272916668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45978.563272916668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45978.563272916668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45978.563272916668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45978.563272916668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45978.563272916668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45978.563272916668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45978.563272916668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45978.563272916668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45978.563272916668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45978.563272916668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45978.563272916668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45978.563272916668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45978.563272916668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45978.563272916668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45978.563272916668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45978.563272916668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45978.563272916668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45978.563272916668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45978.563272916668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45978.563272916668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45978.563272916668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45978.563272916668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45978.563272916668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45978.563272916668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45978.563272916668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45978.563272916668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45978.563272916668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45978.563272916668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45978.563272916668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45978.563272916668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45978.563272916668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45978.563272916668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45978.563272916668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45978.563272916668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45978.563272916668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45978.563272916668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45978.563272916668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45978.563272916668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45978.563272916668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45978.563272916668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45978.563272916668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45978.563272916668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45978.563272916668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45978.563272916668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45978.563272916668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45978.563272916668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45978.563272916668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45978.563272916668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45978.563272916668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45978.563272916668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45978.563272916668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45978.563272916668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45978.563272916668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45978.563272916668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45978.563272916668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45978.563272916668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45978.563272916668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45978.563272916668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45978.563272916668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45978.563272916668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45978.563272916668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45978.563272916668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45978.563272916668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45978.563272916668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45978.563272916668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45978.563272916668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45978.563272916668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45978.563272916668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45978.563272916668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45978.563272916668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45978.563272916668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45978.563272916668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45978.563272916668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45978.563272916668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45978.563272916668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45978.563272916668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45978.563272916668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45978.563272916668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45978.563272916668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45978.563272916668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45978.563272916668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45978.563272916668</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39121</v>
      </c>
      <c r="B2" s="120" t="str">
        <f>IFERROR(VLOOKUP(D2,DB!A:K,11,0),"")</f>
        <v>R6</v>
      </c>
      <c r="C2" s="121">
        <v>1</v>
      </c>
      <c r="D2" s="120" t="s">
        <v>30938</v>
      </c>
      <c r="E2" s="110" t="s">
        <v>39021</v>
      </c>
      <c r="F2" s="122">
        <v>45977.926087962966</v>
      </c>
      <c r="G2" s="105">
        <f t="shared" ref="G2:G56" ca="1" si="0">IFERROR(NOW()-F2,"-")</f>
        <v>0.63718483796401415</v>
      </c>
      <c r="H2" s="122">
        <v>45978.034363425926</v>
      </c>
      <c r="I2" s="120" t="str">
        <f>IFERROR(VLOOKUP(D2,DB!A:F,6,0),"")</f>
        <v>SCECO</v>
      </c>
      <c r="J2" s="120" t="str">
        <f>IFERROR(VLOOKUP(D2,DB!A:G,7,0),"")</f>
        <v>Dead</v>
      </c>
      <c r="K2" s="123" t="s">
        <v>39122</v>
      </c>
      <c r="L2" s="124" t="str">
        <f>IFERROR(VLOOKUP(D2,DB!A:I,9,0),"")</f>
        <v>Latis</v>
      </c>
    </row>
    <row r="3" spans="1:16382" ht="31.5" customHeight="1">
      <c r="A3" s="119"/>
      <c r="B3" s="120" t="str">
        <f>IFERROR(VLOOKUP(D3,DB!A:K,11,0),"")</f>
        <v/>
      </c>
      <c r="C3" s="121"/>
      <c r="D3" s="120"/>
      <c r="E3" s="110"/>
      <c r="F3" s="122"/>
      <c r="G3" s="105">
        <f t="shared" ca="1" si="0"/>
        <v>45978.56327280093</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45978.56327280093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45978.56327280093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45978.56327280093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45978.56327280093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45978.56327280093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45978.56327280093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45978.56327280093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45978.56327280093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45978.56327280093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45978.56327280093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45978.56327280093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45978.56327280093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45978.56327280093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45978.56327280093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45978.56327280093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45978.56327280093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45978.56327280093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45978.56327280093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45978.56327280093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45978.56327280093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45978.56327280093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45978.56327280093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45978.56327280093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45978.56327280093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45978.56327280093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45978.56327280093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45978.56327280093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45978.56327280093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45978.56327280093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45978.56327280093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45978.56327280093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45978.56327280093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45978.56327280093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45978.56327280093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45978.56327280093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45978.56327280093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45978.56327280093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45978.56327280093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45978.56327280093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45978.56327280093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45978.56327280093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45978.56327280093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45978.56327280093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45978.56327280093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45978.56327280093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45978.56327280093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45978.56327280093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45978.56327280093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45978.56327280093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45978.56327280093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45978.56327280093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45978.56327280093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45978.56327280093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ref="G57:G90" ca="1" si="1">IFERROR(NOW()-F57,"-")</f>
        <v>45978.56327280093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ca="1" si="1"/>
        <v>45978.56327280093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45978.56327280093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45978.56327280093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45978.56327280093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45978.56327280093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45978.56327280093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45978.56327280093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45978.56327280093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45978.56327280093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45978.56327280093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45978.56327280093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45978.56327280093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45978.56327280093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45978.56327280093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45978.56327280093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45978.56327280093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45978.56327280093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45978.56327280093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45978.56327280093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45978.56327280093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45978.56327280093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45978.56327280093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45978.56327280093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45978.56327280093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45978.56327280093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45978.56327280093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45978.56327280093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45978.56327280093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45978.56327280093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45978.56327280093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45978.56327280093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45978.56327280093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45978.56327280093</v>
      </c>
      <c r="H90" s="122"/>
      <c r="I90" s="120" t="str">
        <f>IFERROR(VLOOKUP(D90,DB!A:F,6,0),"")</f>
        <v/>
      </c>
      <c r="J90" s="120" t="str">
        <f>IFERROR(VLOOKUP(D90,DB!A:G,7,0),"")</f>
        <v/>
      </c>
      <c r="K90" s="123"/>
      <c r="L90" s="124"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