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80" documentId="120_S{2AC9BD13-BADA-5192-A53E-5A8FF88502F6}" xr6:coauthVersionLast="47" xr6:coauthVersionMax="47" xr10:uidLastSave="{C1EF4FD1-AC36-459D-9C4E-8EFFDB1BA5B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<sst xmlns="http://schemas.openxmlformats.org/spreadsheetml/2006/main" count="181522" uniqueCount="39138">
  <si>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</si>
  <si>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</si>
  <si>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</si>
  <si>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</si>
  <si>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</si>
  <si>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</si>
  <si>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</si>
  <si>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</si>
  <si>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</si>
  <si>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</si>
  <si>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</si>
  <si>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</si>
  <si>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</si>
  <si>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</si>
  <si>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</si>
  <si>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</si>
  <si>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</si>
  <si>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</si>
  <si>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</si>
  <si>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</si>
  <si>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</si>
  <si>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</si>
  <si>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</si>
  <si>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</si>
  <si>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</si>
  <si>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</si>
  <si>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</si>
  <si>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</si>
  <si>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</si>
  <si>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</si>
  <si>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</si>
  <si>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</si>
  <si>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</si>
  <si>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</si>
  <si>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</si>
  <si>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</si>
  <si>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</si>
  <si>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</si>
  <si>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</si>
  <si>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</si>
  <si>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</si>
  <si>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</si>
  <si>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</si>
  <si>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</si>
  <si>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</si>
  <si>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</si>
  <si>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</si>
  <si>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</si>
  <si>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</si>
  <si>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</si>
  <si>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</si>
  <si>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</si>
  <si>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</si>
  <si>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</si>
  <si>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</si>
  <si>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</si>
  <si>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</si>
  <si>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</si>
  <si>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</si>
  <si>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</si>
  <si>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</si>
  <si>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</si>
  <si>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</si>
  <si>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</si>
  <si>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</si>
  <si>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</si>
  <si>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</si>
  <si>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</si>
  <si>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</si>
  <si>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</si>
  <si>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</si>
  <si>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</si>
  <si>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</si>
  <si>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</si>
  <si>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</si>
  <si>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</si>
  <si>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</si>
  <si>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</si>
  <si>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</si>
  <si>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</si>
  <si>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</si>
  <si>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</si>
  <si>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</si>
  <si>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</si>
  <si>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</si>
  <si>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</si>
  <si>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</si>
  <si>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</si>
  <si>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</si>
  <si>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</si>
  <si>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</si>
  <si>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</si>
  <si>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</si>
  <si>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</si>
  <si>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</si>
  <si>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</si>
  <si>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</si>
  <si>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</si>
  <si>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</si>
  <si>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</si>
  <si>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</si>
  <si>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</si>
  <si>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</si>
  <si>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</si>
  <si>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</si>
  <si>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</si>
  <si>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</si>
  <si>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</si>
  <si>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</si>
  <si>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</si>
  <si>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</si>
  <si>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</si>
  <si>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</si>
  <si>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</si>
  <si>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</si>
  <si>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</si>
  <si>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</si>
  <si>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</si>
  <si>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</si>
  <si>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</si>
  <si>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</si>
  <si>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</si>
  <si>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</si>
  <si>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</si>
  <si>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</si>
  <si>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</si>
  <si>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</si>
  <si>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</si>
  <si>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</si>
  <si>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</si>
  <si>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</si>
  <si>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</si>
  <si>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</si>
  <si>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</si>
  <si>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</si>
  <si>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</si>
  <si>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</si>
  <si>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</si>
  <si>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</si>
  <si>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</si>
  <si>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</si>
  <si>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</si>
  <si>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</si>
  <si>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</si>
  <si>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</si>
  <si>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</si>
  <si>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</si>
  <si>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</si>
  <si>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</si>
  <si>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</si>
  <si>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</si>
  <si>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</si>
  <si>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</si>
  <si>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</si>
  <si>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</si>
  <si>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</si>
  <si>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</si>
  <si>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</si>
  <si>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</si>
  <si>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</si>
  <si>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</si>
  <si>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</si>
  <si>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</si>
  <si>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</si>
  <si>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</si>
  <si>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</si>
  <si>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</si>
  <si>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</si>
  <si>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</si>
  <si>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</si>
  <si>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</si>
  <si>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</si>
  <si>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</si>
  <si>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</si>
  <si>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</si>
  <si>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</si>
  <si>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</si>
  <si>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</si>
  <si>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</si>
  <si>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</si>
  <si>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</si>
  <si>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</si>
  <si>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</si>
  <si>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</si>
  <si>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</si>
  <si>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</si>
  <si>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</si>
  <si>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</si>
  <si>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</si>
  <si>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</si>
  <si>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</si>
  <si>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</si>
  <si>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</si>
  <si>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</si>
  <si>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</si>
  <si>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</si>
  <si>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</si>
  <si>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</si>
  <si>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</si>
  <si>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</si>
  <si>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</si>
  <si>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</si>
  <si>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</si>
  <si>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</si>
  <si>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</si>
  <si>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</si>
  <si>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</si>
  <si>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</si>
  <si>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</si>
  <si>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</si>
  <si>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</si>
  <si>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</si>
  <si>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</si>
  <si>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</si>
  <si>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</si>
  <si>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</si>
  <si>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</si>
  <si>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</si>
  <si>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</si>
  <si>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</si>
  <si>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</si>
  <si>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</si>
  <si>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</si>
  <si>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</si>
  <si>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</si>
  <si>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</si>
  <si>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</si>
  <si>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</si>
  <si>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</si>
  <si>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</si>
  <si>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</si>
  <si>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</si>
  <si>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</si>
  <si>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</si>
  <si>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</si>
  <si>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</si>
  <si>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</si>
  <si>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</si>
  <si>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</si>
  <si>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</si>
  <si>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</si>
  <si>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</si>
  <si>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</si>
  <si>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</si>
  <si>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</si>
  <si>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</si>
  <si>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</si>
  <si>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</si>
  <si>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</si>
  <si>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</si>
  <si>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</si>
  <si>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</si>
  <si>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</si>
  <si>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</si>
  <si>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</si>
  <si>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</si>
  <si>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</si>
  <si>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</si>
  <si>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</si>
  <si>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</si>
  <si>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</si>
  <si>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</si>
  <si>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</si>
  <si>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</si>
  <si>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</si>
  <si>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</si>
  <si>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</si>
  <si>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</si>
  <si>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</si>
  <si>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</si>
  <si>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</si>
  <si>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</si>
  <si>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</si>
  <si>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</si>
  <si>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</si>
  <si>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</si>
  <si>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</si>
  <si>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</si>
  <si>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</si>
  <si>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</si>
  <si>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</si>
  <si>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</si>
  <si>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</si>
  <si>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</si>
  <si>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</si>
  <si>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</si>
  <si>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</si>
  <si>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</si>
  <si>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</si>
  <si>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</si>
  <si>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</si>
  <si>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</si>
  <si>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</si>
  <si>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</si>
  <si>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</si>
  <si>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</si>
  <si>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</si>
  <si>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</si>
  <si>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</si>
  <si>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</si>
  <si>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</si>
  <si>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</si>
  <si>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</si>
  <si>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</si>
  <si>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</si>
  <si>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</si>
  <si>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</si>
  <si>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</si>
  <si>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</si>
  <si>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</si>
  <si>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</si>
  <si>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</si>
  <si>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</si>
  <si>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</si>
  <si>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</si>
  <si>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</si>
  <si>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</si>
  <si>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</si>
  <si>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</si>
  <si>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</si>
  <si>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</si>
  <si>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</si>
  <si>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</si>
  <si>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</si>
  <si>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</si>
  <si>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</si>
  <si>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</si>
  <si>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</si>
  <si>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</si>
  <si>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</si>
  <si>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</si>
  <si>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</si>
  <si>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</si>
  <si>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</si>
  <si>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</si>
  <si>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</si>
  <si>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</si>
  <si>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</si>
  <si>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</si>
  <si>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</si>
  <si>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</si>
  <si>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</si>
  <si>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</si>
  <si>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</si>
  <si>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</si>
  <si>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</si>
  <si>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</si>
  <si>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</si>
  <si>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</si>
  <si>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</si>
  <si>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</si>
  <si>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</si>
  <si>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</si>
  <si>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</si>
  <si>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</si>
  <si>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</si>
  <si>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</si>
  <si>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</si>
  <si>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</si>
  <si>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</si>
  <si>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</si>
  <si>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</si>
  <si>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</si>
  <si>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</si>
  <si>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</si>
  <si>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</si>
  <si>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</si>
  <si>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</si>
  <si>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</si>
  <si>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</si>
  <si>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</si>
  <si>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</si>
  <si>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</si>
  <si>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</si>
  <si>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</si>
  <si>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</si>
  <si>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</si>
  <si>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</si>
  <si>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</si>
  <si>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</si>
  <si>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</si>
  <si>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</si>
  <si>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</si>
  <si>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</si>
  <si>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</si>
  <si>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</si>
  <si>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</si>
  <si>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</si>
  <si>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</si>
  <si>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</si>
  <si>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</si>
  <si>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</si>
  <si>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</si>
  <si>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</si>
  <si>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</si>
  <si>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</si>
  <si>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</si>
  <si>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</si>
  <si>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</si>
  <si>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</si>
  <si>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</si>
  <si>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</si>
  <si>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</si>
  <si>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</si>
  <si>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</si>
  <si>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</si>
  <si>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</si>
  <si>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</si>
  <si>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</si>
  <si>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</si>
  <si>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</si>
  <si>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</si>
  <si>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</si>
  <si>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</si>
  <si>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</si>
  <si>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</si>
  <si>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</si>
  <si>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</si>
  <si>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</si>
  <si>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</si>
  <si>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</si>
  <si>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</si>
  <si>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</si>
  <si>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</si>
  <si>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</si>
  <si>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</si>
  <si>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</si>
  <si>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</si>
  <si>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</si>
  <si>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</si>
  <si>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</si>
  <si>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</si>
  <si>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</si>
  <si>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</si>
  <si>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</si>
  <si>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</si>
  <si>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</si>
  <si>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</si>
  <si>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</si>
  <si>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</si>
  <si>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</si>
  <si>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</si>
  <si>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</si>
  <si>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</si>
  <si>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</si>
  <si>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</si>
  <si>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</si>
  <si>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</si>
  <si>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</si>
  <si>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</si>
  <si>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</si>
  <si>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</si>
  <si>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</si>
  <si>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</si>
  <si>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</si>
  <si>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</si>
  <si>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</si>
  <si>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</si>
  <si>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</si>
  <si>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</si>
  <si>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</si>
  <si>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</si>
  <si>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</si>
  <si>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</si>
  <si>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</si>
  <si>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</si>
  <si>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</si>
  <si>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</si>
  <si>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</si>
  <si>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</si>
  <si>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</si>
  <si>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</si>
  <si>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</si>
  <si>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</si>
  <si>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</si>
  <si>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</si>
  <si>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</si>
  <si>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</si>
  <si>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</si>
  <si>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</si>
  <si>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</si>
  <si>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</si>
  <si>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</si>
  <si>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</si>
  <si>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</si>
  <si>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</si>
  <si>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</si>
  <si>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</si>
  <si>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</si>
  <si>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</si>
  <si>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</si>
  <si>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</si>
  <si>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</si>
  <si>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</si>
  <si>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</si>
  <si>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</si>
  <si>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</si>
  <si>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</si>
  <si>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</si>
  <si>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</si>
  <si>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</si>
  <si>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</si>
  <si>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</si>
  <si>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</si>
  <si>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</si>
  <si>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</si>
  <si>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</si>
  <si>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</si>
  <si>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</si>
  <si>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</si>
  <si>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</si>
  <si>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</si>
  <si>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</si>
  <si>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</si>
  <si>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</si>
  <si>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</si>
  <si>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</si>
  <si>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</si>
  <si>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</si>
  <si>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</si>
  <si>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</si>
  <si>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</si>
  <si>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</si>
  <si>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</si>
  <si>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</si>
  <si>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</si>
  <si>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</si>
  <si>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</si>
  <si>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</si>
  <si>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</si>
  <si>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</si>
  <si>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</si>
  <si>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</si>
  <si>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</si>
  <si>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</si>
  <si>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</si>
  <si>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</si>
  <si>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</si>
  <si>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</si>
  <si>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</si>
  <si>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</si>
  <si>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</si>
  <si>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</si>
  <si>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</si>
  <si>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</si>
  <si>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</si>
  <si>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</si>
  <si>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</si>
  <si>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</si>
  <si>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</si>
  <si>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</si>
  <si>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</si>
  <si>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</si>
  <si>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</si>
  <si>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</si>
  <si>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</si>
  <si>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</si>
  <si>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</si>
  <si>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</si>
  <si>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</si>
  <si>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</si>
  <si>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</si>
  <si>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</si>
  <si>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</si>
  <si>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</si>
  <si>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</si>
  <si>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</si>
  <si>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</si>
  <si>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</si>
  <si>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</si>
  <si>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</si>
  <si>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</si>
  <si>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</si>
  <si>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</si>
  <si>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</si>
  <si>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</si>
  <si>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</si>
  <si>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</si>
  <si>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</si>
  <si>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</si>
  <si>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</si>
  <si>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</si>
  <si>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</si>
  <si>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</si>
  <si>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</si>
  <si>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</si>
  <si>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</si>
  <si>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</si>
  <si>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</si>
  <si>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</si>
  <si>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</si>
  <si>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</si>
  <si>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</si>
  <si>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</si>
  <si>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</si>
  <si>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</si>
  <si>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</si>
  <si>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</si>
  <si>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</si>
  <si>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</si>
  <si>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</si>
  <si>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</si>
  <si>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</si>
  <si>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</si>
  <si>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</si>
  <si>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</si>
  <si>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</si>
  <si>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</si>
  <si>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</si>
  <si>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</si>
  <si>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</si>
  <si>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</si>
  <si>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</si>
  <si>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</si>
  <si>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</si>
  <si>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</si>
  <si>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</si>
  <si>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</si>
  <si>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</si>
  <si>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</si>
  <si>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</si>
  <si>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</si>
  <si>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</si>
  <si>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</si>
  <si>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</si>
  <si>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</si>
  <si>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</si>
  <si>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</si>
  <si>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</si>
  <si>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</si>
  <si>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</si>
  <si>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</si>
  <si>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</si>
  <si>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</si>
  <si>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</si>
  <si>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</si>
  <si>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</si>
  <si>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</si>
  <si>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</si>
  <si>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</si>
  <si>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</si>
  <si>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</si>
  <si>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</si>
  <si>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</si>
  <si>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</si>
  <si>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</si>
  <si>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</si>
  <si>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</si>
  <si>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</si>
  <si>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</si>
  <si>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</si>
  <si>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</si>
  <si>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</si>
  <si>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</si>
  <si>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</si>
  <si>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</si>
  <si>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</si>
  <si>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</si>
  <si>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</si>
  <si>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</si>
  <si>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</si>
  <si>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</si>
  <si>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</si>
  <si>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</si>
  <si>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</si>
  <si>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</si>
  <si>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</si>
  <si>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</si>
  <si>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</si>
  <si>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</si>
  <si>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</si>
  <si>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</si>
  <si>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</si>
  <si>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</si>
  <si>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</si>
  <si>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</si>
  <si>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</si>
  <si>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</si>
  <si>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</si>
  <si>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</si>
  <si>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</si>
  <si>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</si>
  <si>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</si>
  <si>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</si>
  <si>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</si>
  <si>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</si>
  <si>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</si>
  <si>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</si>
  <si>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</si>
  <si>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</si>
  <si>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</si>
  <si>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</si>
  <si>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</si>
  <si>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</si>
  <si>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</si>
  <si>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</si>
  <si>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</si>
  <si>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</si>
  <si>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</si>
  <si>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</si>
  <si>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</si>
  <si>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</si>
  <si>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</si>
  <si>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</si>
  <si>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</si>
  <si>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</si>
  <si>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</si>
  <si>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</si>
  <si>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</si>
  <si>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</si>
  <si>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</si>
  <si>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</si>
  <si>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</si>
  <si>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</si>
  <si>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</si>
  <si>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</si>
  <si>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</si>
  <si>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</si>
  <si>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</si>
  <si>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</si>
  <si>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</si>
  <si>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</si>
  <si>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</si>
  <si>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</si>
  <si>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</si>
  <si>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</si>
  <si>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</si>
  <si>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</si>
  <si>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</si>
  <si>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</si>
  <si>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</si>
  <si>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</si>
  <si>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</si>
  <si>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</si>
  <si>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</si>
  <si>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</si>
  <si>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</si>
  <si>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</si>
  <si>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</si>
  <si>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</si>
  <si>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</si>
  <si>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</si>
  <si>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</si>
  <si>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</si>
  <si>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</si>
  <si>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</si>
  <si>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</si>
  <si>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</si>
  <si>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</si>
  <si>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</si>
  <si>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</si>
  <si>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</si>
  <si>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</si>
  <si>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</si>
  <si>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</si>
  <si>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</si>
  <si>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</si>
  <si>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</si>
  <si>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</si>
  <si>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</si>
  <si>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</si>
  <si>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</si>
  <si>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</si>
  <si>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</si>
  <si>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</si>
  <si>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</si>
  <si>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</si>
  <si>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</si>
  <si>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</si>
  <si>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</si>
  <si>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</si>
  <si>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</si>
  <si>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</si>
  <si>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</si>
  <si>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</si>
  <si>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</si>
  <si>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</si>
  <si>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</si>
  <si>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</si>
  <si>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</si>
  <si>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</si>
  <si>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</si>
  <si>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</si>
  <si>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</si>
  <si>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</si>
  <si>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</si>
  <si>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</si>
  <si>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</si>
  <si>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</si>
  <si>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</si>
  <si>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</si>
  <si>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</si>
  <si>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</si>
  <si>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</si>
  <si>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</si>
  <si>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</si>
  <si>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</si>
  <si>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</si>
  <si>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</si>
  <si>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</si>
  <si>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</si>
  <si>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</si>
  <si>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</si>
  <si>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</si>
  <si>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</si>
  <si>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</si>
  <si>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</si>
  <si>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</si>
  <si>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</si>
  <si>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</si>
  <si>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</si>
  <si>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</si>
  <si>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</si>
  <si>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</si>
  <si>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</si>
  <si>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</si>
  <si>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</si>
  <si>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</si>
  <si>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</si>
  <si>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</si>
  <si>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</si>
  <si>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</si>
  <si>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</si>
  <si>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</si>
  <si>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</si>
  <si>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</si>
  <si>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</si>
  <si>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</si>
  <si>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</si>
  <si>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</si>
  <si>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</si>
  <si>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</si>
  <si>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</si>
  <si>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</si>
  <si>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</si>
  <si>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</si>
  <si>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</si>
  <si>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</si>
  <si>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</si>
  <si>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</si>
  <si>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</si>
  <si>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</si>
  <si>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</si>
  <si>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</si>
  <si>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</si>
  <si>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</si>
  <si>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</si>
  <si>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</si>
  <si>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</si>
  <si>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</si>
  <si>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</si>
  <si>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</si>
  <si>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</si>
  <si>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</si>
  <si>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</si>
  <si>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</si>
  <si>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</si>
  <si>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</si>
  <si>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</si>
  <si>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</si>
  <si>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</si>
  <si>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</si>
  <si>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</si>
  <si>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</si>
  <si>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</si>
  <si>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</si>
  <si>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</si>
  <si>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</si>
  <si>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</si>
  <si>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</si>
  <si>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</si>
  <si>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</si>
  <si>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</si>
  <si>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</si>
  <si>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</si>
  <si>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</si>
  <si>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</si>
  <si>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</si>
  <si>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</si>
  <si>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</si>
  <si>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</si>
  <si>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</si>
  <si>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</si>
  <si>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</si>
  <si>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</si>
  <si>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</si>
  <si>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</si>
  <si>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</si>
  <si>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</si>
  <si>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</si>
  <si>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</si>
  <si>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</si>
  <si>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</si>
  <si>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</si>
  <si>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</si>
  <si>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</si>
  <si>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</si>
  <si>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</si>
  <si>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</si>
  <si>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</si>
  <si>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</si>
  <si>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</si>
  <si>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</si>
  <si>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</si>
  <si>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</si>
  <si>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</si>
  <si>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</si>
  <si>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</si>
  <si>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</si>
  <si>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</si>
  <si>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</si>
  <si>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</si>
  <si>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</si>
  <si>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</si>
  <si>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</si>
  <si>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</si>
  <si>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</si>
  <si>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</si>
  <si>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</si>
  <si>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</si>
  <si>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</si>
  <si>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</si>
  <si>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</si>
  <si>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</si>
  <si>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</si>
  <si>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</si>
  <si>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</si>
  <si>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</si>
  <si>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</si>
  <si>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</si>
  <si>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</si>
  <si>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</si>
  <si>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</si>
  <si>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</si>
  <si>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</si>
  <si>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</si>
  <si>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</si>
  <si>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</si>
  <si>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</si>
  <si>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</si>
  <si>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</si>
  <si>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</si>
  <si>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</si>
  <si>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</si>
  <si>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</si>
  <si>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</si>
  <si>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</si>
  <si>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</si>
  <si>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</si>
  <si>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</si>
  <si>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</si>
  <si>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</si>
  <si>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</si>
  <si>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</si>
  <si>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</si>
  <si>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</si>
  <si>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</si>
  <si>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</si>
  <si>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</si>
  <si>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</si>
  <si>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</si>
  <si>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</si>
  <si>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</si>
  <si>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</si>
  <si>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</si>
  <si>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</si>
  <si>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</si>
  <si>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</si>
  <si>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</si>
  <si>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</si>
  <si>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</si>
  <si>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</si>
  <si>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</si>
  <si>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</si>
  <si>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</si>
  <si>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</si>
  <si>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</si>
  <si>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</si>
  <si>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</si>
  <si>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</si>
  <si>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</si>
  <si>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</si>
  <si>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</si>
  <si>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</si>
  <si>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</si>
  <si>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</si>
  <si>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</si>
  <si>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</si>
  <si>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</si>
  <si>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</si>
  <si>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</si>
  <si>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</si>
  <si>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</si>
  <si>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</si>
  <si>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</si>
  <si>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</si>
  <si>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</si>
  <si>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</si>
  <si>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</si>
  <si>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</si>
  <si>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</si>
  <si>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</si>
  <si>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</si>
  <si>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</si>
  <si>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</si>
  <si>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</si>
  <si>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</si>
  <si>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</si>
  <si>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</si>
  <si>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</si>
  <si>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</si>
  <si>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</si>
  <si>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</si>
  <si>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</si>
  <si>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</si>
  <si>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</si>
  <si>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</si>
  <si>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</si>
  <si>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</si>
  <si>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</si>
  <si>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</si>
  <si>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</si>
  <si>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</si>
  <si>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</si>
  <si>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</si>
  <si>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</si>
  <si>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</si>
  <si>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</si>
  <si>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</si>
  <si>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</si>
  <si>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</si>
  <si>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</si>
  <si>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</si>
  <si>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</si>
  <si>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</si>
  <si>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</si>
  <si>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</si>
  <si>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</si>
  <si>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</si>
  <si>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</si>
  <si>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</si>
  <si>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</si>
  <si>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</si>
  <si>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</si>
  <si>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</si>
  <si>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</si>
  <si>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</si>
  <si>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</si>
  <si>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</si>
  <si>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</si>
  <si>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</si>
  <si>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</si>
  <si>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</si>
  <si>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</si>
  <si>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</si>
  <si>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</si>
  <si>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</si>
  <si>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</si>
  <si>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</si>
  <si>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</si>
  <si>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</si>
  <si>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</si>
  <si>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</si>
  <si>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</si>
  <si>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</si>
  <si>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</si>
  <si>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</si>
  <si>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</si>
  <si>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</si>
  <si>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</si>
  <si>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</si>
  <si>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</si>
  <si>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</si>
  <si>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</si>
  <si>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</si>
  <si>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</si>
  <si>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</si>
  <si>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</si>
  <si>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</si>
  <si>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</si>
  <si>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</si>
  <si>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</si>
  <si>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</si>
  <si>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</si>
  <si>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</si>
  <si>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</si>
  <si>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</si>
  <si>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</si>
  <si>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</si>
  <si>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</si>
  <si>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</si>
  <si>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</si>
  <si>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</si>
  <si>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</si>
  <si>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</si>
  <si>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</si>
  <si>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</si>
  <si>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</si>
  <si>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</si>
  <si>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</si>
  <si>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</si>
  <si>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</si>
  <si>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</si>
  <si>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</si>
  <si>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</si>
  <si>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</si>
  <si>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</si>
  <si>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</si>
  <si>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</si>
  <si>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</si>
  <si>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</si>
  <si>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</si>
  <si>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</si>
  <si>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</si>
  <si>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</si>
  <si>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</si>
  <si>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</si>
  <si>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</si>
  <si>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</si>
  <si>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</si>
  <si>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</si>
  <si>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</si>
  <si>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</si>
  <si>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</si>
  <si>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</si>
  <si>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</si>
  <si>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</si>
  <si>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</si>
  <si>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</si>
  <si>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</si>
  <si>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</si>
  <si>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</si>
  <si>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</si>
  <si>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</si>
  <si>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</si>
  <si>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</si>
  <si>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</si>
  <si>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</si>
  <si>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</si>
  <si>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</si>
  <si>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</si>
  <si>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</si>
  <si>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</si>
  <si>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</si>
  <si>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</si>
  <si>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</si>
  <si>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</si>
  <si>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</si>
  <si>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</si>
  <si>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</si>
  <si>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</si>
  <si>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</si>
  <si>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</si>
  <si>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</si>
  <si>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</si>
  <si>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</si>
  <si>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</si>
  <si>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</si>
  <si>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</si>
  <si>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</si>
  <si>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</si>
  <si>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</si>
  <si>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</si>
  <si>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</si>
  <si>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</si>
  <si>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</si>
  <si>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</si>
  <si>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</si>
  <si>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</si>
  <si>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</si>
  <si>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</si>
  <si>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</si>
  <si>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</si>
  <si>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</si>
  <si>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</si>
  <si>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</si>
  <si>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</si>
  <si>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</si>
  <si>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</si>
  <si>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</si>
  <si>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</si>
  <si>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</si>
  <si>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</si>
  <si>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</si>
  <si>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</si>
  <si>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</si>
  <si>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</si>
  <si>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</si>
  <si>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</si>
  <si>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</si>
  <si>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</si>
  <si>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</si>
  <si>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</si>
  <si>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</si>
  <si>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</si>
  <si>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</si>
  <si>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</si>
  <si>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</si>
  <si>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</si>
  <si>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</si>
  <si>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</si>
  <si>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</si>
  <si>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</si>
  <si>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</si>
  <si>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</si>
  <si>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</si>
  <si>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</si>
  <si>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</si>
  <si>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</si>
  <si>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</si>
  <si>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</si>
  <si>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</si>
  <si>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</si>
  <si>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</si>
  <si>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</si>
  <si>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</si>
  <si>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</si>
  <si>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</si>
  <si>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</si>
  <si>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</si>
  <si>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</si>
  <si>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</si>
  <si>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</si>
  <si>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</si>
  <si>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</si>
  <si>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</si>
  <si>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</si>
  <si>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</si>
  <si>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</si>
  <si>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</si>
  <si>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</si>
  <si>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</si>
  <si>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</si>
  <si>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</si>
  <si>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</si>
  <si>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</si>
  <si>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</si>
  <si>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</si>
  <si>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</si>
  <si>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</si>
  <si>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</si>
  <si>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</si>
  <si>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</si>
  <si>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</si>
  <si>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</si>
  <si>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</si>
  <si>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</si>
  <si>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</si>
  <si>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</si>
  <si>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</si>
  <si>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</si>
  <si>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</si>
  <si>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</si>
  <si>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</si>
  <si>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</si>
  <si>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</si>
  <si>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</si>
  <si>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</si>
  <si>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</si>
  <si>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</si>
  <si>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</si>
  <si>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</si>
  <si>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</si>
  <si>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</si>
  <si>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</si>
  <si>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</si>
  <si>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</si>
  <si>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</si>
  <si>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</si>
  <si>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</si>
  <si>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</si>
  <si>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</si>
  <si>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</si>
  <si>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</si>
  <si>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</si>
  <si>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</si>
  <si>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</si>
  <si>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</si>
  <si>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</si>
  <si>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</si>
  <si>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</si>
  <si>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</si>
  <si>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</si>
  <si>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</si>
  <si>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</si>
  <si>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</si>
  <si>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</si>
  <si>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</si>
  <si>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</si>
  <si>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</si>
  <si>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</si>
  <si>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</si>
  <si>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</si>
  <si>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</si>
  <si>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</si>
  <si>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</si>
  <si>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</si>
  <si>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</si>
  <si>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</si>
  <si>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</si>
  <si>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</si>
  <si>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</si>
  <si>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</si>
  <si>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</si>
  <si>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</si>
  <si>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</si>
  <si>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</si>
  <si>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</si>
  <si>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</si>
  <si>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</si>
  <si>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</si>
  <si>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</si>
  <si>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</si>
  <si>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</si>
  <si>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</si>
  <si>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</si>
  <si>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</si>
  <si>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</si>
  <si>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</si>
  <si>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</si>
  <si>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</si>
  <si>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</si>
  <si>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</si>
  <si>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</si>
  <si>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</si>
  <si>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</si>
  <si>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</si>
  <si>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</si>
  <si>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</si>
  <si>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</si>
  <si>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</si>
  <si>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</si>
  <si>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</si>
  <si>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</si>
  <si>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</si>
  <si>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</si>
  <si>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</si>
  <si>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</si>
  <si>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</si>
  <si>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</si>
  <si>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</si>
  <si>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</si>
  <si>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</si>
  <si>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</si>
  <si>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</si>
  <si>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</si>
  <si>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</si>
  <si>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</si>
  <si>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</si>
  <si>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</si>
  <si>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</si>
  <si>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</si>
  <si>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</si>
  <si>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</si>
  <si>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</si>
  <si>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</si>
  <si>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</si>
  <si>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</si>
  <si>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</si>
  <si>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</si>
  <si>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</si>
  <si>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</si>
  <si>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</si>
  <si>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</si>
  <si>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</si>
  <si>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</si>
  <si>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</si>
  <si>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</si>
  <si>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</si>
  <si>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</si>
  <si>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</si>
  <si>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</si>
  <si>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</si>
  <si>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</si>
  <si>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</si>
  <si>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</si>
  <si>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</si>
  <si>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</si>
  <si>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</si>
  <si>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</si>
  <si>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</si>
  <si>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</si>
  <si>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</si>
  <si>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</si>
  <si>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</si>
  <si>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</si>
  <si>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</si>
  <si>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</si>
  <si>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</si>
  <si>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</si>
  <si>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</si>
  <si>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</si>
  <si>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</si>
  <si>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</si>
  <si>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</si>
  <si>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</si>
  <si>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</si>
  <si>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</si>
  <si>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</si>
  <si>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</si>
  <si>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</si>
  <si>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</si>
  <si>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</si>
  <si>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</si>
  <si>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</si>
  <si>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</si>
  <si>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</si>
  <si>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</si>
  <si>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</si>
  <si>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</si>
  <si>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</si>
  <si>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</si>
  <si>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</si>
  <si>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</si>
  <si>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</si>
  <si>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</si>
  <si>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</si>
  <si>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</si>
  <si>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</si>
  <si>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</si>
  <si>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</si>
  <si>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</si>
  <si>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</si>
  <si>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</si>
  <si>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</si>
  <si>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</si>
  <si>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</si>
  <si>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</si>
  <si>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</si>
  <si>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</si>
  <si>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</si>
  <si>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</si>
  <si>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</si>
  <si>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</si>
  <si>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</si>
  <si>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</si>
  <si>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</si>
  <si>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</si>
  <si>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</si>
  <si>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</si>
  <si>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</si>
  <si>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</si>
  <si>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</si>
  <si>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</si>
  <si>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</si>
  <si>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</si>
  <si>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</si>
  <si>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</si>
  <si>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</si>
  <si>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</si>
  <si>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</si>
  <si>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</si>
  <si>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</si>
  <si>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</si>
  <si>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</si>
  <si>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</si>
  <si>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</si>
  <si>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</si>
  <si>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</si>
  <si>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</si>
  <si>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</si>
  <si>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</si>
  <si>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</si>
  <si>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</si>
  <si>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</si>
  <si>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</si>
  <si>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</si>
  <si>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</si>
  <si>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</si>
  <si>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</si>
  <si>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</si>
  <si>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</si>
  <si>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</si>
  <si>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</si>
  <si>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</si>
  <si>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</si>
  <si>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</si>
  <si>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</si>
  <si>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</si>
  <si>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</si>
  <si>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</si>
  <si>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</si>
  <si>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</si>
  <si>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</si>
  <si>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</si>
  <si>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</si>
  <si>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</si>
  <si>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</si>
  <si>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</si>
  <si>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</si>
  <si>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</si>
  <si>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</si>
  <si>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</si>
  <si>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</si>
  <si>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</si>
  <si>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</si>
  <si>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</si>
  <si>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</si>
  <si>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</si>
  <si>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</si>
  <si>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</si>
  <si>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</si>
  <si>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</si>
  <si>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</si>
  <si>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</si>
  <si>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</si>
  <si>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</si>
  <si>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</si>
  <si>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</si>
  <si>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</si>
  <si>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</si>
  <si>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</si>
  <si>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</si>
  <si>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</si>
  <si>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</si>
  <si>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</si>
  <si>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</si>
  <si>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</si>
  <si>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</si>
  <si>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</si>
  <si>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</si>
  <si>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</si>
  <si>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</si>
  <si>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</si>
  <si>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</si>
  <si>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</si>
  <si>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</si>
  <si>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</si>
  <si>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</si>
  <si>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</si>
  <si>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</si>
  <si>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</si>
  <si>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</si>
  <si>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</si>
  <si>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</si>
  <si>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</si>
  <si>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</si>
  <si>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</si>
  <si>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</si>
  <si>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</si>
  <si>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</si>
  <si>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</si>
  <si>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</si>
  <si>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</si>
  <si>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</si>
  <si>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</si>
  <si>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</si>
  <si>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</si>
  <si>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</si>
  <si>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</si>
  <si>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</si>
  <si>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</si>
  <si>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</si>
  <si>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</si>
  <si>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</si>
  <si>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</si>
  <si>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</si>
  <si>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</si>
  <si>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</si>
  <si>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</si>
  <si>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</si>
  <si>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</si>
  <si>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</si>
  <si>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</si>
  <si>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</si>
  <si>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</si>
  <si>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</si>
  <si>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</si>
  <si>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</si>
  <si>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</si>
  <si>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</si>
  <si>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</si>
  <si>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</si>
  <si>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</si>
  <si>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</si>
  <si>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</si>
  <si>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</si>
  <si>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</si>
  <si>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</si>
  <si>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</si>
  <si>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</si>
  <si>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</si>
  <si>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</si>
  <si>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</si>
  <si>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</si>
  <si>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</si>
  <si>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</si>
  <si>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</si>
  <si>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</si>
  <si>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</si>
  <si>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</si>
  <si>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</si>
  <si>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</si>
  <si>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</si>
  <si>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</si>
  <si>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</si>
  <si>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</si>
  <si>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</si>
  <si>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</si>
  <si>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</si>
  <si>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</si>
  <si>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</si>
  <si>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</si>
  <si>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</si>
  <si>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</si>
  <si>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</si>
  <si>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</si>
  <si>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</si>
  <si>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</si>
  <si>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</si>
  <si>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</si>
  <si>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</si>
  <si>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</si>
  <si>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</si>
  <si>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</si>
  <si>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</si>
  <si>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</si>
  <si>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</si>
  <si>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</si>
  <si>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</si>
  <si>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</si>
  <si>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</si>
  <si>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</si>
  <si>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</si>
  <si>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</si>
  <si>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</si>
  <si>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</si>
  <si>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</si>
  <si>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</si>
  <si>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</si>
  <si>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</si>
  <si>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</si>
  <si>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</si>
  <si>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</si>
  <si>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</si>
  <si>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</si>
  <si>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</si>
  <si>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</si>
  <si>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</si>
  <si>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</si>
  <si>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</si>
  <si>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</si>
  <si>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</si>
  <si>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</si>
  <si>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</si>
  <si>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</si>
  <si>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</si>
  <si>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</si>
  <si>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</si>
  <si>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</si>
  <si>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</si>
  <si>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</si>
  <si>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</si>
  <si>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</si>
  <si>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</si>
  <si>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</si>
  <si>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</si>
  <si>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</si>
  <si>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</si>
  <si>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</si>
  <si>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</si>
  <si>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</si>
  <si>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</si>
  <si>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</si>
  <si>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</si>
  <si>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</si>
  <si>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</si>
  <si>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</si>
  <si>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</si>
  <si>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</si>
  <si>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</si>
  <si>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</si>
  <si>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</si>
  <si>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</si>
  <si>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</si>
  <si>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</si>
  <si>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</si>
  <si>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</si>
  <si>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</si>
  <si>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</si>
  <si>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</si>
  <si>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</si>
  <si>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</si>
  <si>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</si>
  <si>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</si>
  <si>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</si>
  <si>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</si>
  <si>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</si>
  <si>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</si>
  <si>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</si>
  <si>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</si>
  <si>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</si>
  <si>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</si>
  <si>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</si>
  <si>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</si>
  <si>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</si>
  <si>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</si>
  <si>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</si>
  <si>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</si>
  <si>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</si>
  <si>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</si>
  <si>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</si>
  <si>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</si>
  <si>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</si>
  <si>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</si>
  <si>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</si>
  <si>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</si>
  <si>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</si>
  <si>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</si>
  <si>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</si>
  <si>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</si>
  <si>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</si>
  <si>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</si>
  <si>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</si>
  <si>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</si>
  <si>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</si>
  <si>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</si>
  <si>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</si>
  <si>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</si>
  <si>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</si>
  <si>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</si>
  <si>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</si>
  <si>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</si>
  <si>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</si>
  <si>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</si>
  <si>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</si>
  <si>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</si>
  <si>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</si>
  <si>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</si>
  <si>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</si>
  <si>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</si>
  <si>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</si>
  <si>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</si>
  <si>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</si>
  <si>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</si>
  <si>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</si>
  <si>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</si>
  <si>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</si>
  <si>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</si>
  <si>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</si>
  <si>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</si>
  <si>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</si>
  <si>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</si>
  <si>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</si>
  <si>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</si>
  <si>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</si>
  <si>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</si>
  <si>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</si>
  <si>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</si>
  <si>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</si>
  <si>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</si>
  <si>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</si>
  <si>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</si>
  <si>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</si>
  <si>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</si>
  <si>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</si>
  <si>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</si>
  <si>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</si>
  <si>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</si>
  <si>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</si>
  <si>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</si>
  <si>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</si>
  <si>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</si>
  <si>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</si>
  <si>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</si>
  <si>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</si>
  <si>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</si>
  <si>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</si>
  <si>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</si>
  <si>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</si>
  <si>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</si>
  <si>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</si>
  <si>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</si>
  <si>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</si>
  <si>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</si>
  <si>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</si>
  <si>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</si>
  <si>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</si>
  <si>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</si>
  <si>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</si>
  <si>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</si>
  <si>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</si>
  <si>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</si>
  <si>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</si>
  <si>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</si>
  <si>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</si>
  <si>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</si>
  <si>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</si>
  <si>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</si>
  <si>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</si>
  <si>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</si>
  <si>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</si>
  <si>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</si>
  <si>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</si>
  <si>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</si>
  <si>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</si>
  <si>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</si>
  <si>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</si>
  <si>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</si>
  <si>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</si>
  <si>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</si>
  <si>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</si>
  <si>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</si>
  <si>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</si>
  <si>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</si>
  <si>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</si>
  <si>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</si>
  <si>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</si>
  <si>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</si>
  <si>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</si>
  <si>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</si>
  <si>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</si>
  <si>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</si>
  <si>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</si>
  <si>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</si>
  <si>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</si>
  <si>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</si>
  <si>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</si>
  <si>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</si>
  <si>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</si>
  <si>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</si>
  <si>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</si>
  <si>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</si>
  <si>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</si>
  <si>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</si>
  <si>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</si>
  <si>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</si>
  <si>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</si>
  <si>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</si>
  <si>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</si>
  <si>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</si>
  <si>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</si>
  <si>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</si>
  <si>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</si>
  <si>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</si>
  <si>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</si>
  <si>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</si>
  <si>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</si>
  <si>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</si>
  <si>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</si>
  <si>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</si>
  <si>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</si>
  <si>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</si>
  <si>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</si>
  <si>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</si>
  <si>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</si>
  <si>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</si>
  <si>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</si>
  <si>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</si>
  <si>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</si>
  <si>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</si>
  <si>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</si>
  <si>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</si>
  <si>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</si>
  <si>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</si>
  <si>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</si>
  <si>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</si>
  <si>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</si>
  <si>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</si>
  <si>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</si>
  <si>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</si>
  <si>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</si>
  <si>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</si>
  <si>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</si>
  <si>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</si>
  <si>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</si>
  <si>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</si>
  <si>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</si>
  <si>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</si>
  <si>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</si>
  <si>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</si>
  <si>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</si>
  <si>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</si>
  <si>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</si>
  <si>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</si>
  <si>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</si>
  <si>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</si>
  <si>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</si>
  <si>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</si>
  <si>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</si>
  <si>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</si>
  <si>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</si>
  <si>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</si>
  <si>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</si>
  <si>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</si>
  <si>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</si>
  <si>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</si>
  <si>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</si>
  <si>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</si>
  <si>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</si>
  <si>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</si>
  <si>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</si>
  <si>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</si>
  <si>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</si>
  <si>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</si>
  <si>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</si>
  <si>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</si>
  <si>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</si>
  <si>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</si>
  <si>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</si>
  <si>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</si>
  <si>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</si>
  <si>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</si>
  <si>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</si>
  <si>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</si>
  <si>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</si>
  <si>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</si>
  <si>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</si>
  <si>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</si>
  <si>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</si>
  <si>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</si>
  <si>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</si>
  <si>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</si>
  <si>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</si>
  <si>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</si>
  <si>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</si>
  <si>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</si>
  <si>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</si>
  <si>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</si>
  <si>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</si>
  <si>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</si>
  <si>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</si>
  <si>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</si>
  <si>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</si>
  <si>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</si>
  <si>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</si>
  <si>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</si>
  <si>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</si>
  <si>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</si>
  <si>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</si>
  <si>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</si>
  <si>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</si>
  <si>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</si>
  <si>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</si>
  <si>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</si>
  <si>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</si>
  <si>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</si>
  <si>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</si>
  <si>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</si>
  <si>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</si>
  <si>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</si>
  <si>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</si>
  <si>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</si>
  <si>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</si>
  <si>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</si>
  <si>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</si>
  <si>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</si>
  <si>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</si>
  <si>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</si>
  <si>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</si>
  <si>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</si>
  <si>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</si>
  <si>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</si>
  <si>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</si>
  <si>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</si>
  <si>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</si>
  <si>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</si>
  <si>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</si>
  <si>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</si>
  <si>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</si>
  <si>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</si>
  <si>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</si>
  <si>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</si>
  <si>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</si>
  <si>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</si>
  <si>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</si>
  <si>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</si>
  <si>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</si>
  <si>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</si>
  <si>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</si>
  <si>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</si>
  <si>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</si>
  <si>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</si>
  <si>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</si>
  <si>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</si>
  <si>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</si>
  <si>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</si>
  <si>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</si>
  <si>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</si>
  <si>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</si>
  <si>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</si>
  <si>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</si>
  <si>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</si>
  <si>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</si>
  <si>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</si>
  <si>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</si>
  <si>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</si>
  <si>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</si>
  <si>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</si>
  <si>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</si>
  <si>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</si>
  <si>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</si>
  <si>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</si>
  <si>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</si>
  <si>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</si>
  <si>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</si>
  <si>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</si>
  <si>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</si>
  <si>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</si>
  <si>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</si>
  <si>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</si>
  <si>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</si>
  <si>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</si>
  <si>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</si>
  <si>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</si>
  <si>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</si>
  <si>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</si>
  <si>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</si>
  <si>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</si>
  <si>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</si>
  <si>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</si>
  <si>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</si>
  <si>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</si>
  <si>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</si>
  <si>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</si>
  <si>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</si>
  <si>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</si>
  <si>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</si>
  <si>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</si>
  <si>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</si>
  <si>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</si>
  <si>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</si>
  <si>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</si>
  <si>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</si>
  <si>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</si>
  <si>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</si>
  <si>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</si>
  <si>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</si>
  <si>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</si>
  <si>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</si>
  <si>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</si>
  <si>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</si>
  <si>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</si>
  <si>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</si>
  <si>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</si>
  <si>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</si>
  <si>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</si>
  <si>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</si>
  <si>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</si>
  <si>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</si>
  <si>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</si>
  <si>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</si>
  <si>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</si>
  <si>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</si>
  <si>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</si>
  <si>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</si>
  <si>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</si>
  <si>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</si>
  <si>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</si>
  <si>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</si>
  <si>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</si>
  <si>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</si>
  <si>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</si>
  <si>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</si>
  <si>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</si>
  <si>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</si>
  <si>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</si>
  <si>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</si>
  <si>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</si>
  <si>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</si>
  <si>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</si>
  <si>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</si>
  <si>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</si>
  <si>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</si>
  <si>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</si>
  <si>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</si>
  <si>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</si>
  <si>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</si>
  <si>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</si>
  <si>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</si>
  <si>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</si>
  <si>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</si>
  <si>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</si>
  <si>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</si>
  <si>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</si>
  <si>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</si>
  <si>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</si>
  <si>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</si>
  <si>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</si>
  <si>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</si>
  <si>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</si>
  <si>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</si>
  <si>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</si>
  <si>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</si>
  <si>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</si>
  <si>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</si>
  <si>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</si>
  <si>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</si>
  <si>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</si>
  <si>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</si>
  <si>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</si>
  <si>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</si>
  <si>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</si>
  <si>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</si>
  <si>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</si>
  <si>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</si>
  <si>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</si>
  <si>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</si>
  <si>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</si>
  <si>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</si>
  <si>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</si>
  <si>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</si>
  <si>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</si>
  <si>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</si>
  <si>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</si>
  <si>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</si>
  <si>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</si>
  <si>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</si>
  <si>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</si>
  <si>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</si>
  <si>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</si>
  <si>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</si>
  <si>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</si>
  <si>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</si>
  <si>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</si>
  <si>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</si>
  <si>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</si>
  <si>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</si>
  <si>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</si>
  <si>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</si>
  <si>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</si>
  <si>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</si>
  <si>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</si>
  <si>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</si>
  <si>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</si>
  <si>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</si>
  <si>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</si>
  <si>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</si>
  <si>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</si>
  <si>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</si>
  <si>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</si>
  <si>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</si>
  <si>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</si>
  <si>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</si>
  <si>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</si>
  <si>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</si>
  <si>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</si>
  <si>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</si>
  <si>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</si>
  <si>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</si>
  <si>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</si>
  <si>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</si>
  <si>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</si>
  <si>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</si>
  <si>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</si>
  <si>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</si>
  <si>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</si>
  <si>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</si>
  <si>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</si>
  <si>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</si>
  <si>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</si>
  <si>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</si>
  <si>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</si>
  <si>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</si>
  <si>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</si>
  <si>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</si>
  <si>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</si>
  <si>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</si>
  <si>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</si>
  <si>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</si>
  <si>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</si>
  <si>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</si>
  <si>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</si>
  <si>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</si>
  <si>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</si>
  <si>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</si>
  <si>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</si>
  <si>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</si>
  <si>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</si>
  <si>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</si>
  <si>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</si>
  <si>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</si>
  <si>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</si>
  <si>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</si>
  <si>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</si>
  <si>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</si>
  <si>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</si>
  <si>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</si>
  <si>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</si>
  <si>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</si>
  <si>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</si>
  <si>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</si>
  <si>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</si>
  <si>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</si>
  <si>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</si>
  <si>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</si>
  <si>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</si>
  <si>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</si>
  <si>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</si>
  <si>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</si>
  <si>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</si>
  <si>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</si>
  <si>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</si>
  <si>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</si>
  <si>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</si>
  <si>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</si>
  <si>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</si>
  <si>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</si>
  <si>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</si>
  <si>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</si>
  <si>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</si>
  <si>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</si>
  <si>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</si>
  <si>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</si>
  <si>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</si>
  <si>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</si>
  <si>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</si>
  <si>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</si>
  <si>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</si>
  <si>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</si>
  <si>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</si>
  <si>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</si>
  <si>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</si>
  <si>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</si>
  <si>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</si>
  <si>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</si>
  <si>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</si>
  <si>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</si>
  <si>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</si>
  <si>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</si>
  <si>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</si>
  <si>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</si>
  <si>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</si>
  <si>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</si>
  <si>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</si>
  <si>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</si>
  <si>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</si>
  <si>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</si>
  <si>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</si>
  <si>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</si>
  <si>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</si>
  <si>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</si>
  <si>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</si>
  <si>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</si>
  <si>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</si>
  <si>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</si>
  <si>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</si>
  <si>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</si>
  <si>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</si>
  <si>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</si>
  <si>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</si>
  <si>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</si>
  <si>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</si>
  <si>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</si>
  <si>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</si>
  <si>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</si>
  <si>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</si>
  <si>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</si>
  <si>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</si>
  <si>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</si>
  <si>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</si>
  <si>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</si>
  <si>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</si>
  <si>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</si>
  <si>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</si>
  <si>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</si>
  <si>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</si>
  <si>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</si>
  <si>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</si>
  <si>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</si>
  <si>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</si>
  <si>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</si>
  <si>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</si>
  <si>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</si>
  <si>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</si>
  <si>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</si>
  <si>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</si>
  <si>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</si>
  <si>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</si>
  <si>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</si>
  <si>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</si>
  <si>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</si>
  <si>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</si>
  <si>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</si>
  <si>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</si>
  <si>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</si>
  <si>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</si>
  <si>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</si>
  <si>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</si>
  <si>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</si>
  <si>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</si>
  <si>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</si>
  <si>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</si>
  <si>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</si>
  <si>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</si>
  <si>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</si>
  <si>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</si>
  <si>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</si>
  <si>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</si>
  <si>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</si>
  <si>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</si>
  <si>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</si>
  <si>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</si>
  <si>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</si>
  <si>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</si>
  <si>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</si>
  <si>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</si>
  <si>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</si>
  <si>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</si>
  <si>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</si>
  <si>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</si>
  <si>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</si>
  <si>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</si>
  <si>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</si>
  <si>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</si>
  <si>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</si>
  <si>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</si>
  <si>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</si>
  <si>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</si>
  <si>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</si>
  <si>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</si>
  <si>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</si>
  <si>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</si>
  <si>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</si>
  <si>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</si>
  <si>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</si>
  <si>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</si>
  <si>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</si>
  <si>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</si>
  <si>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</si>
  <si>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</si>
  <si>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</si>
  <si>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</si>
  <si>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</si>
  <si>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</si>
  <si>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</si>
  <si>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</si>
  <si>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</si>
  <si>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</si>
  <si>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</si>
  <si>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</si>
  <si>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</si>
  <si>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</si>
  <si>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</si>
  <si>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</si>
  <si>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</si>
  <si>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</si>
  <si>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</si>
  <si>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</si>
  <si>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</si>
  <si>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</si>
  <si>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</si>
  <si>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</si>
  <si>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</si>
  <si>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</si>
  <si>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</si>
  <si>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</si>
  <si>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</si>
  <si>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</si>
  <si>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</si>
  <si>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</si>
  <si>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</si>
  <si>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</si>
  <si>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</si>
  <si>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</si>
  <si>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</si>
  <si>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</si>
  <si>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</si>
  <si>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</si>
  <si>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</si>
  <si>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</si>
  <si>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</si>
  <si>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</si>
  <si>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</si>
  <si>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</si>
  <si>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</si>
  <si>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</si>
  <si>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</si>
  <si>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</si>
  <si>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</si>
  <si>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</si>
  <si>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</si>
  <si>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</si>
  <si>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</si>
  <si>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</si>
  <si>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</si>
  <si>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</si>
  <si>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</si>
  <si>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</si>
  <si>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</si>
  <si>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</si>
  <si>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</si>
  <si>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</si>
  <si>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</si>
  <si>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</si>
  <si>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</si>
  <si>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</si>
  <si>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</si>
  <si>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</si>
  <si>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</si>
  <si>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</si>
  <si>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</si>
  <si>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</si>
  <si>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</si>
  <si>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</si>
  <si>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</si>
  <si>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</si>
  <si>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</si>
  <si>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</si>
  <si>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</si>
  <si>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</si>
  <si>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</si>
  <si>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</si>
  <si>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</si>
  <si>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</si>
  <si>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</si>
  <si>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</si>
  <si>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</si>
  <si>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</si>
  <si>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</si>
  <si>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</si>
  <si>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</si>
  <si>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</si>
  <si>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</si>
  <si>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</si>
  <si>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</si>
  <si>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</si>
  <si>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</si>
  <si>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</si>
  <si>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</si>
  <si>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</si>
  <si>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</si>
  <si>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</si>
  <si>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</si>
  <si>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</si>
  <si>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</si>
  <si>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</si>
  <si>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</si>
  <si>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</si>
  <si>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</si>
  <si>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</si>
  <si>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</si>
  <si>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</si>
  <si>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</si>
  <si>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</si>
  <si>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</si>
  <si>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</si>
  <si>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</si>
  <si>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</si>
  <si>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</si>
  <si>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</si>
  <si>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</si>
  <si>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</si>
  <si>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</si>
  <si>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</si>
  <si>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</si>
  <si>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</si>
  <si>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</si>
  <si>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</si>
  <si>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</si>
  <si>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</si>
  <si>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</si>
  <si>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</si>
  <si>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</si>
  <si>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</si>
  <si>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</si>
  <si>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</si>
  <si>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</si>
  <si>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</si>
  <si>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</si>
  <si>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</si>
  <si>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</si>
  <si>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</si>
  <si>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</si>
  <si>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</si>
  <si>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</si>
  <si>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</si>
  <si>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</si>
  <si>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</si>
  <si>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</si>
  <si>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</si>
  <si>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</si>
  <si>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</si>
  <si>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</si>
  <si>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</si>
  <si>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</si>
  <si>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</si>
  <si>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</si>
  <si>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</si>
  <si>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</si>
  <si>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</si>
  <si>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</si>
  <si>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</si>
  <si>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</si>
  <si>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</si>
  <si>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</si>
  <si>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</si>
  <si>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</si>
  <si>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</si>
  <si>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</si>
  <si>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</si>
  <si>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</si>
  <si>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</si>
  <si>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</si>
  <si>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</si>
  <si>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</si>
  <si>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</si>
  <si>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</si>
  <si>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</si>
  <si>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</si>
  <si>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</si>
  <si>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</si>
  <si>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</si>
  <si>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</si>
  <si>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</si>
  <si>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</si>
  <si>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</si>
  <si>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</si>
  <si>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</si>
  <si>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</si>
  <si>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</si>
  <si>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</si>
  <si>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</si>
  <si>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</si>
  <si>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</si>
  <si>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</si>
  <si>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</si>
  <si>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</si>
  <si>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</si>
  <si>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</si>
  <si>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</si>
  <si>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</si>
  <si>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</si>
  <si>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</si>
  <si>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</si>
  <si>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</si>
  <si>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</si>
  <si>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</si>
  <si>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</si>
  <si>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</si>
  <si>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</si>
  <si>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</si>
  <si>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</si>
  <si>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</si>
  <si>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</si>
  <si>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</si>
  <si>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</si>
  <si>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</si>
  <si>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</si>
  <si>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</si>
  <si>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</si>
  <si>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</si>
  <si>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</si>
  <si>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</si>
  <si>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</si>
  <si>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</si>
  <si>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</si>
  <si>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</si>
  <si>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</si>
  <si>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</si>
  <si>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</si>
  <si>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</si>
  <si>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</si>
  <si>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</si>
  <si>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</si>
  <si>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</si>
  <si>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</si>
  <si>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</si>
  <si>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</si>
  <si>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</si>
  <si>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</si>
  <si>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</si>
  <si>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</si>
  <si>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</si>
  <si>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</si>
  <si>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</si>
  <si>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</si>
  <si>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</si>
  <si>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</si>
  <si>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</si>
  <si>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</si>
  <si>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</si>
  <si>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</si>
  <si>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</si>
  <si>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</si>
  <si>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</si>
  <si>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</si>
  <si>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</si>
  <si>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</si>
  <si>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</si>
  <si>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</si>
  <si>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</si>
  <si>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</si>
  <si>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</si>
  <si>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</si>
  <si>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</si>
  <si>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</si>
  <si>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</si>
  <si>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</si>
  <si>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</si>
  <si>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</si>
  <si>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</si>
  <si>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</si>
  <si>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</si>
  <si>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</si>
  <si>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</si>
  <si>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</si>
  <si>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</si>
  <si>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</si>
  <si>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</si>
  <si>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</si>
  <si>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</si>
  <si>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</si>
  <si>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</si>
  <si>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</si>
  <si>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</si>
  <si>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</si>
  <si>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</si>
  <si>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</si>
  <si>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</si>
  <si>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</si>
  <si>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</si>
  <si>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</si>
  <si>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</si>
  <si>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</si>
  <si>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</si>
  <si>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</si>
  <si>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</si>
  <si>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</si>
  <si>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</si>
  <si>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</si>
  <si>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</si>
  <si>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</si>
  <si>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</si>
  <si>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</si>
  <si>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</si>
  <si>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</si>
  <si>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</si>
  <si>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</si>
  <si>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</si>
  <si>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</si>
  <si>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</si>
  <si>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</si>
  <si>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</si>
  <si>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</si>
  <si>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</si>
  <si>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</si>
  <si>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</si>
  <si>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</si>
  <si>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</si>
  <si>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</si>
  <si>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</si>
  <si>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</si>
  <si>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</si>
  <si>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</si>
  <si>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</si>
  <si>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</si>
  <si>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</si>
  <si>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</si>
  <si>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</si>
  <si>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</si>
  <si>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</si>
  <si>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</si>
  <si>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</si>
  <si>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</si>
  <si>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</si>
  <si>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</si>
  <si>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</si>
  <si>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</si>
  <si>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</si>
  <si>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</si>
  <si>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</si>
  <si>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</si>
  <si>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</si>
  <si>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</si>
  <si>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</si>
  <si>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</si>
  <si>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</si>
  <si>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</si>
  <si>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</si>
  <si>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</si>
  <si>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</si>
  <si>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</si>
  <si>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</si>
  <si>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</si>
  <si>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</si>
  <si>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</si>
  <si>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</si>
  <si>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</si>
  <si>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</si>
  <si>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</si>
  <si>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</si>
  <si>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</si>
  <si>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</si>
  <si>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</si>
  <si>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</si>
  <si>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</si>
  <si>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</si>
  <si>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</si>
  <si>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</si>
  <si>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</si>
  <si>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</si>
  <si>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</si>
  <si>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</si>
  <si>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</si>
  <si>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</si>
  <si>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</si>
  <si>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</si>
  <si>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</si>
  <si>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</si>
  <si>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</si>
  <si>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</si>
  <si>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</si>
  <si>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</si>
  <si>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</si>
  <si>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</si>
  <si>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</si>
  <si>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</si>
  <si>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</si>
  <si>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</si>
  <si>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</si>
  <si>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</si>
  <si>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</si>
  <si>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</si>
  <si>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</si>
  <si>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</si>
  <si>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</si>
  <si>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</si>
  <si>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</si>
  <si>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</si>
  <si>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</si>
  <si>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</si>
  <si>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</si>
  <si>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</si>
  <si>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</si>
  <si>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</si>
  <si>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</si>
  <si>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</si>
  <si>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</si>
  <si>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</si>
  <si>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</si>
  <si>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</si>
  <si>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</si>
  <si>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</si>
  <si>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</si>
  <si>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</si>
  <si>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</si>
  <si>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</si>
  <si>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</si>
  <si>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</si>
  <si>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</si>
  <si>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</si>
  <si>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</si>
  <si>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</si>
  <si>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</si>
  <si>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</si>
  <si>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</si>
  <si>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</si>
  <si>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</si>
  <si>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</si>
  <si>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</si>
  <si>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</si>
  <si>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</si>
  <si>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</si>
  <si>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</si>
  <si>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</si>
  <si>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</si>
  <si>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</si>
  <si>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</si>
  <si>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</si>
  <si>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</si>
  <si>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</si>
  <si>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</si>
  <si>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</si>
  <si>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</si>
  <si>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</si>
  <si>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</si>
  <si>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</si>
  <si>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</si>
  <si>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</si>
  <si>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</si>
  <si>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</si>
  <si>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</si>
  <si>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</si>
  <si>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</si>
  <si>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</si>
  <si>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</si>
  <si>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</si>
  <si>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</si>
  <si>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</si>
  <si>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</si>
  <si>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</si>
  <si>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</si>
  <si>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</si>
  <si>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</si>
  <si>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</si>
  <si>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</si>
  <si>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</si>
  <si>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</si>
  <si>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</si>
  <si>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</si>
  <si>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</si>
  <si>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</si>
  <si>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</si>
  <si>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</si>
  <si>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</si>
  <si>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</si>
  <si>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</si>
  <si>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</si>
  <si>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</si>
  <si>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</si>
  <si>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</si>
  <si>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</si>
  <si>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</si>
  <si>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</si>
  <si>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</si>
  <si>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</si>
  <si>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</si>
  <si>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</si>
  <si>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</si>
  <si>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</si>
  <si>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</si>
  <si>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</si>
  <si>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</si>
  <si>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</si>
  <si>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</si>
  <si>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</si>
  <si>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</si>
  <si>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</si>
  <si>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</si>
  <si>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</si>
  <si>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</si>
  <si>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</si>
  <si>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</si>
  <si>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</si>
  <si>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</si>
  <si>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</si>
  <si>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</si>
  <si>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</si>
  <si>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</si>
  <si>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</si>
  <si>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</si>
  <si>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</si>
  <si>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</si>
  <si>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</si>
  <si>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</si>
  <si>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</si>
  <si>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</si>
  <si>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</si>
  <si>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</si>
  <si>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</si>
  <si>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</si>
  <si>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</si>
  <si>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</si>
  <si>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</si>
  <si>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</si>
  <si>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</si>
  <si>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</si>
  <si>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</si>
  <si>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</si>
  <si>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</si>
  <si>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</si>
  <si>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</si>
  <si>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</si>
  <si>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</si>
  <si>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</si>
  <si>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</si>
  <si>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</si>
  <si>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</si>
  <si>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</si>
  <si>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</si>
  <si>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</si>
  <si>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</si>
  <si>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</si>
  <si>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</si>
  <si>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</si>
  <si>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</si>
  <si>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</si>
  <si>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</si>
  <si>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</si>
  <si>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</si>
  <si>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</si>
  <si>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</si>
  <si>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</si>
  <si>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</si>
  <si>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</si>
  <si>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</si>
  <si>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</si>
  <si>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</si>
  <si>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</si>
  <si>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</si>
  <si>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</si>
  <si>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</si>
  <si>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</si>
  <si>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</si>
  <si>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</si>
  <si>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</si>
  <si>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</si>
  <si>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</si>
  <si>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</si>
  <si>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</si>
  <si>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</si>
  <si>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</si>
  <si>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</si>
  <si>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</si>
  <si>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</si>
  <si>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</si>
  <si>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</si>
  <si>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</si>
  <si>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</si>
  <si>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</si>
  <si>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</si>
  <si>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</si>
  <si>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</si>
  <si>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</si>
  <si>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</si>
  <si>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</si>
  <si>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</si>
  <si>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</si>
  <si>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</si>
  <si>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</si>
  <si>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</si>
  <si>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</si>
  <si>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</si>
  <si>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</si>
  <si>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</si>
  <si>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</si>
  <si>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</si>
  <si>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</si>
  <si>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</si>
  <si>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</si>
  <si>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</si>
  <si>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</si>
  <si>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</si>
  <si>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</si>
  <si>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</si>
  <si>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</si>
  <si>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</si>
  <si>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</si>
  <si>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</si>
  <si>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</si>
  <si>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</si>
  <si>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</si>
  <si>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</si>
  <si>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</si>
  <si>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</si>
  <si>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</si>
  <si>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</si>
  <si>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</si>
  <si>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</si>
  <si>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</si>
  <si>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</si>
  <si>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</si>
  <si>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</si>
  <si>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</si>
  <si>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</si>
  <si>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</si>
  <si>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</si>
  <si>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</si>
  <si>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</si>
  <si>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</si>
  <si>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</si>
  <si>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</si>
  <si>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</si>
  <si>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</si>
  <si>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</si>
  <si>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</si>
  <si>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</si>
  <si>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</si>
  <si>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</si>
  <si>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</si>
  <si>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</si>
  <si>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</si>
  <si>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</si>
  <si>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</si>
  <si>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</si>
  <si>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</si>
  <si>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</si>
  <si>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</si>
  <si>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</si>
  <si>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</si>
  <si>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</si>
  <si>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</si>
  <si>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</si>
  <si>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</si>
  <si>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</si>
  <si>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</si>
  <si>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</si>
  <si>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</si>
  <si>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</si>
  <si>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</si>
  <si>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</si>
  <si>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</si>
  <si>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</si>
  <si>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</si>
  <si>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</si>
  <si>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</si>
  <si>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</si>
  <si>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</si>
  <si>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</si>
  <si>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</si>
  <si>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</si>
  <si>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</si>
  <si>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</si>
  <si>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</si>
  <si>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</si>
  <si>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</si>
  <si>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</si>
  <si>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</si>
  <si>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</si>
  <si>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</si>
  <si>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</si>
  <si>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</si>
  <si>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</si>
  <si>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</si>
  <si>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</si>
  <si>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</si>
  <si>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</si>
  <si>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</si>
  <si>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</si>
  <si>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</si>
  <si>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</si>
  <si>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</si>
  <si>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</si>
  <si>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</si>
  <si>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</si>
  <si>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</si>
  <si>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</si>
  <si>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</si>
  <si>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</si>
  <si>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</si>
  <si>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</si>
  <si>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</si>
  <si>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</si>
  <si>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</si>
  <si>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</si>
  <si>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</si>
  <si>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</si>
  <si>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</si>
  <si>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</si>
  <si>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</si>
  <si>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</si>
  <si>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</si>
  <si>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</si>
  <si>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</si>
  <si>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</si>
  <si>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</si>
  <si>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</si>
  <si>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</si>
  <si>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</si>
  <si>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</si>
  <si>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</si>
  <si>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</si>
  <si>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</si>
  <si>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</si>
  <si>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</si>
  <si>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</si>
  <si>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</si>
  <si>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</si>
  <si>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</si>
  <si>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</si>
  <si>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</si>
  <si>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</si>
  <si>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</si>
  <si>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</si>
  <si>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</si>
  <si>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</si>
  <si>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</si>
  <si>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</si>
  <si>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</si>
  <si>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</si>
  <si>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</si>
  <si>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</si>
  <si>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</si>
  <si>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</si>
  <si>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</si>
  <si>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</si>
  <si>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</si>
  <si>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</si>
  <si>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</si>
  <si>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</si>
  <si>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</si>
  <si>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</si>
  <si>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</si>
  <si>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</si>
  <si>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</si>
  <si>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</si>
  <si>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</si>
  <si>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</si>
  <si>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</si>
  <si>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</si>
  <si>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</si>
  <si>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</si>
  <si>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</si>
  <si>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</si>
  <si>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</si>
  <si>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</si>
  <si>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</si>
  <si>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</si>
  <si>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</si>
  <si>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</si>
  <si>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</si>
  <si>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</si>
  <si>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</si>
  <si>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</si>
  <si>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</si>
  <si>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</si>
  <si>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</si>
  <si>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</si>
  <si>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</si>
  <si>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</si>
  <si>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</si>
  <si>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</si>
  <si>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</si>
  <si>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</si>
  <si>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</si>
  <si>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</si>
  <si>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</si>
  <si>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</si>
  <si>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</si>
  <si>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</si>
  <si>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</si>
  <si>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</si>
  <si>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</si>
  <si>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</si>
  <si>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</si>
  <si>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</si>
  <si>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</si>
  <si>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</si>
  <si>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</si>
  <si>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</si>
  <si>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</si>
  <si>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</si>
  <si>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</si>
  <si>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</si>
  <si>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</si>
  <si>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</si>
  <si>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</si>
  <si>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</si>
  <si>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</si>
  <si>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</si>
  <si>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</si>
  <si>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</si>
  <si>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</si>
  <si>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</si>
  <si>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</si>
  <si>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</si>
  <si>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</si>
  <si>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</si>
  <si>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</si>
  <si>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</si>
  <si>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</si>
  <si>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</si>
  <si>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</si>
  <si>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</si>
  <si>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</si>
  <si>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</si>
  <si>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</si>
  <si>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</si>
  <si>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</si>
  <si>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</si>
  <si>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</si>
  <si>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</si>
  <si>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</si>
  <si>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</si>
  <si>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</si>
  <si>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</si>
  <si>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</si>
  <si>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</si>
  <si>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</si>
  <si>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</si>
  <si>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</si>
  <si>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</si>
  <si>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</si>
  <si>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</si>
  <si>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</si>
  <si>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</si>
  <si>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</si>
  <si>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</si>
  <si>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</si>
  <si>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</si>
  <si>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</si>
  <si>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</si>
  <si>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</si>
  <si>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</si>
  <si>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</si>
  <si>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</si>
  <si>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</si>
  <si>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</si>
  <si>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</si>
  <si>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</si>
  <si>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</si>
  <si>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</si>
  <si>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</si>
  <si>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</si>
  <si>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</si>
  <si>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</si>
  <si>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</si>
  <si>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</si>
  <si>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</si>
  <si>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</si>
  <si>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</si>
  <si>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</si>
  <si>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</si>
  <si>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</si>
  <si>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</si>
  <si>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</si>
  <si>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</si>
  <si>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</si>
  <si>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</si>
  <si>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</si>
  <si>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</si>
  <si>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</si>
  <si>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</si>
  <si>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</si>
  <si>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</si>
  <si>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</si>
  <si>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</si>
  <si>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</si>
  <si>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</si>
  <si>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</si>
  <si>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</si>
  <si>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</si>
  <si>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</si>
  <si>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</si>
  <si>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</si>
  <si>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</si>
  <si>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</si>
  <si>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</si>
  <si>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</si>
  <si>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</si>
  <si>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</si>
  <si>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</si>
  <si>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</si>
  <si>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</si>
  <si>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</si>
  <si>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</si>
  <si>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</si>
  <si>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</si>
  <si>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</si>
  <si>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</si>
  <si>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</si>
  <si>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</si>
  <si>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</si>
  <si>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</si>
  <si>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</si>
  <si>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</si>
  <si>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</si>
  <si>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</si>
  <si>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</si>
  <si>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</si>
  <si>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</si>
  <si>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</si>
  <si>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</si>
  <si>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</si>
  <si>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</si>
  <si>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</si>
  <si>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</si>
  <si>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</si>
  <si>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</si>
  <si>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</si>
  <si>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</si>
  <si>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</si>
  <si>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</si>
  <si>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</si>
  <si>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</si>
  <si>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</si>
  <si>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</si>
  <si>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</si>
  <si>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</si>
  <si>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</si>
  <si>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</si>
  <si>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</si>
  <si>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</si>
  <si>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</si>
  <si>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</si>
  <si>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</si>
  <si>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</si>
  <si>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</si>
  <si>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</si>
  <si>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</si>
  <si>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</si>
  <si>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</si>
  <si>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</si>
  <si>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</si>
  <si>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</si>
  <si>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</si>
  <si>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</si>
  <si>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</si>
  <si>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</si>
  <si>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</si>
  <si>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</si>
  <si>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</si>
  <si>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</si>
  <si>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</si>
  <si>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</si>
  <si>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</si>
  <si>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</si>
  <si>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</si>
  <si>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</si>
  <si>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</si>
  <si>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</si>
  <si>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</si>
  <si>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</si>
  <si>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</si>
  <si>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</si>
  <si>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</si>
  <si>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</si>
  <si>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</si>
  <si>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</si>
  <si>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</si>
  <si>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</si>
  <si>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</si>
  <si>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</si>
  <si>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</si>
  <si>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</si>
  <si>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</si>
  <si>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</si>
  <si>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</si>
  <si>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</si>
  <si>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</si>
  <si>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</si>
  <si>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</si>
  <si>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</si>
  <si>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</si>
  <si>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</si>
  <si>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</si>
  <si>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</si>
  <si>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</si>
  <si>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</si>
  <si>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</si>
  <si>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</si>
  <si>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</si>
  <si>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</si>
  <si>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</si>
  <si>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</si>
  <si>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</si>
  <si>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</si>
  <si>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</si>
  <si>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</si>
  <si>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</si>
  <si>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</si>
  <si>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</si>
  <si>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</si>
  <si>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</si>
  <si>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</si>
  <si>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</si>
  <si>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</si>
  <si>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</si>
  <si>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</si>
  <si>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</si>
  <si>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</si>
  <si>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</si>
  <si>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</si>
  <si>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</si>
  <si>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</si>
  <si>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</si>
  <si>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</si>
  <si>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</si>
  <si>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</si>
  <si>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</si>
  <si>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</si>
  <si>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</si>
  <si>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</si>
  <si>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</si>
  <si>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</si>
  <si>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</si>
  <si>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</si>
  <si>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</si>
  <si>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</si>
  <si>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</si>
  <si>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</si>
  <si>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</si>
  <si>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</si>
  <si>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</si>
  <si>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</si>
  <si>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</si>
  <si>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</si>
  <si>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</si>
  <si>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</si>
  <si>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</si>
  <si>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</si>
  <si>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</si>
  <si>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</si>
  <si>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</si>
  <si>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</si>
  <si>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</si>
  <si>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</si>
  <si>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</si>
  <si>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</si>
  <si>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</si>
  <si>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</si>
  <si>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</si>
  <si>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</si>
  <si>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</si>
  <si>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</si>
  <si>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</si>
  <si>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</si>
  <si>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</si>
  <si>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</si>
  <si>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</si>
  <si>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</si>
  <si>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</si>
  <si>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</si>
  <si>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</si>
  <si>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</si>
  <si>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</si>
  <si>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</si>
  <si>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</si>
  <si>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</si>
  <si>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</si>
  <si>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</si>
  <si>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</si>
  <si>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</si>
  <si>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</si>
  <si>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</si>
  <si>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</si>
  <si>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</si>
  <si>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</si>
  <si>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</si>
  <si>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</si>
  <si>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</si>
  <si>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</si>
  <si>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</si>
  <si>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</si>
  <si>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</si>
  <si>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</si>
  <si>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</si>
  <si>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</si>
  <si>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</si>
  <si>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</si>
  <si>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</si>
  <si>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</si>
  <si>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</si>
  <si>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</si>
  <si>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</si>
  <si>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</si>
  <si>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</si>
  <si>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</si>
  <si>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</si>
  <si>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</si>
  <si>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</si>
  <si>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</si>
  <si>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</si>
  <si>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</si>
  <si>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</si>
  <si>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</si>
  <si>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</si>
  <si>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</si>
  <si>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</si>
  <si>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</si>
  <si>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</si>
  <si>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</si>
  <si>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</si>
  <si>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</si>
  <si>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</si>
  <si>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</si>
  <si>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</si>
  <si>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</si>
  <si>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</si>
  <si>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</si>
  <si>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</si>
  <si>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</si>
  <si>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</si>
  <si>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</si>
  <si>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</si>
  <si>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</si>
  <si>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</si>
  <si>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</si>
  <si>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</si>
  <si>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</si>
  <si>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</si>
  <si>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</si>
  <si>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</si>
  <si>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</si>
  <si>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</si>
  <si>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</si>
  <si>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</si>
  <si>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</si>
  <si>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</si>
  <si>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</si>
  <si>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</si>
  <si>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</si>
  <si>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</si>
  <si>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</si>
  <si>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</si>
  <si>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</si>
  <si>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</si>
  <si>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</si>
  <si>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</si>
  <si>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</si>
  <si>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</si>
  <si>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</si>
  <si>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</si>
  <si>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</si>
  <si>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</si>
  <si>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</si>
  <si>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</si>
  <si>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</si>
  <si>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</si>
  <si>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</si>
  <si>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</si>
  <si>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</si>
  <si>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</si>
  <si>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</si>
  <si>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</si>
  <si>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</si>
  <si>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</si>
  <si>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</si>
  <si>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</si>
  <si>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</si>
  <si>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</si>
  <si>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</si>
  <si>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</si>
  <si>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</si>
  <si>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</si>
  <si>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</si>
  <si>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</si>
  <si>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</si>
  <si>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</si>
  <si>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</si>
  <si>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</si>
  <si>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</si>
  <si>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</si>
  <si>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</si>
  <si>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</si>
  <si>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</si>
  <si>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</si>
  <si>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</si>
  <si>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</si>
  <si>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</si>
  <si>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</si>
  <si>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</si>
  <si>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</si>
  <si>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</si>
  <si>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</si>
  <si>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</si>
  <si>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</si>
  <si>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</si>
  <si>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</si>
  <si>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</si>
  <si>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</si>
  <si>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</si>
  <si>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</si>
  <si>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</si>
  <si>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</si>
  <si>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</si>
  <si>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</si>
  <si>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</si>
  <si>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</si>
  <si>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</si>
  <si>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</si>
  <si>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</si>
  <si>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</si>
  <si>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</si>
  <si>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</si>
  <si>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</si>
  <si>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</si>
  <si>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</si>
  <si>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</si>
  <si>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</si>
  <si>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</si>
  <si>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</si>
  <si>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</si>
  <si>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</si>
  <si>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</si>
  <si>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</si>
  <si>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</si>
  <si>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</si>
  <si>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</si>
  <si>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</si>
  <si>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</si>
  <si>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</si>
  <si>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</si>
  <si>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</si>
  <si>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</si>
  <si>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</si>
  <si>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</si>
  <si>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</si>
  <si>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</si>
  <si>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</si>
  <si>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</si>
  <si>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</si>
  <si>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</si>
  <si>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</si>
  <si>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</si>
  <si>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</si>
  <si>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</si>
  <si>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</si>
  <si>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</si>
  <si>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</si>
  <si>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</si>
  <si>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</si>
  <si>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</si>
  <si>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</si>
  <si>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</si>
  <si>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</si>
  <si>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</si>
  <si>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</si>
  <si>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</si>
  <si>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</si>
  <si>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</si>
  <si>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</si>
  <si>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</si>
  <si>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</si>
  <si>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</si>
  <si>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</si>
  <si>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</si>
  <si>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</si>
  <si>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</si>
  <si>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</si>
  <si>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</si>
  <si>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</si>
  <si>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</si>
  <si>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</si>
  <si>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</si>
  <si>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</si>
  <si>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</si>
  <si>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</si>
  <si>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</si>
  <si>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</si>
  <si>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</si>
  <si>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</si>
  <si>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</si>
  <si>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</si>
  <si>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</si>
  <si>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</si>
  <si>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</si>
  <si>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</si>
  <si>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</si>
  <si>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</si>
  <si>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</si>
  <si>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</si>
  <si>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</si>
  <si>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</si>
  <si>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</si>
  <si>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</si>
  <si>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</si>
  <si>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</si>
  <si>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</si>
  <si>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</si>
  <si>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</si>
  <si>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</si>
  <si>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</si>
  <si>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</si>
  <si>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</si>
  <si>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</si>
  <si>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</si>
  <si>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</si>
  <si>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</si>
  <si>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</si>
  <si>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</si>
  <si>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</si>
  <si>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</si>
  <si>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</si>
  <si>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</si>
  <si>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</si>
  <si>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</si>
  <si>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</si>
  <si>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</si>
  <si>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</si>
  <si>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</si>
  <si>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</si>
  <si>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</si>
  <si>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</si>
  <si>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</si>
  <si>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</si>
  <si>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</si>
  <si>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</si>
  <si>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</si>
  <si>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</si>
  <si>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</si>
  <si>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</si>
  <si>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</si>
  <si>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</si>
  <si>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</si>
  <si>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</si>
  <si>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</si>
  <si>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</si>
  <si>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</si>
  <si>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</si>
  <si>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</si>
  <si>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</si>
  <si>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</si>
  <si>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</si>
  <si>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</si>
  <si>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</si>
  <si>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</si>
  <si>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</si>
  <si>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</si>
  <si>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</si>
  <si>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</si>
  <si>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</si>
  <si>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</si>
  <si>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</si>
  <si>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</si>
  <si>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</si>
  <si>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</si>
  <si>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</si>
  <si>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</si>
  <si>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</si>
  <si>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</si>
  <si>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</si>
  <si>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</si>
  <si>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</si>
  <si>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</si>
  <si>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</si>
  <si>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</si>
  <si>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</si>
  <si>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</si>
  <si>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</si>
  <si>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</si>
  <si>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</si>
  <si>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</si>
  <si>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</si>
  <si>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</si>
  <si>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</si>
  <si>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</si>
  <si>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</si>
  <si>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</si>
  <si>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</si>
  <si>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</si>
  <si>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</si>
  <si>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</si>
  <si>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</si>
  <si>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</si>
  <si>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</si>
  <si>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</si>
  <si>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</si>
  <si>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</si>
  <si>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</si>
  <si>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</si>
  <si>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</si>
  <si>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</si>
  <si>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</si>
  <si>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</si>
  <si>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</si>
  <si>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</si>
  <si>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</si>
  <si>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</si>
  <si>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</si>
  <si>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</si>
  <si>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</si>
  <si>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</si>
  <si>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</si>
  <si>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</si>
  <si>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</si>
  <si>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</si>
  <si>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</si>
  <si>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</si>
  <si>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</si>
  <si>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</si>
  <si>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</si>
  <si>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</si>
  <si>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</si>
  <si>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</si>
  <si>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</si>
  <si>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</si>
  <si>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</si>
  <si>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</si>
  <si>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</si>
  <si>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</si>
  <si>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</si>
  <si>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</si>
  <si>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</si>
  <si>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</si>
  <si>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</si>
  <si>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</si>
  <si>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</si>
  <si>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</si>
  <si>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</si>
  <si>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</si>
  <si>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</si>
  <si>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</si>
  <si>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</si>
  <si>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</si>
  <si>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</si>
  <si>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</si>
  <si>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</si>
  <si>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</si>
  <si>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</si>
  <si>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</si>
  <si>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</si>
  <si>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</si>
  <si>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</si>
  <si>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</si>
  <si>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</si>
  <si>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</si>
  <si>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</si>
  <si>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</si>
  <si>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</si>
  <si>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</si>
  <si>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</si>
  <si>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</si>
  <si>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</si>
  <si>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</si>
  <si>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</si>
  <si>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</si>
  <si>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</si>
  <si>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</si>
  <si>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</si>
  <si>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</si>
  <si>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</si>
  <si>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</si>
  <si>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</si>
  <si>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</si>
  <si>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</si>
  <si>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</si>
  <si>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</si>
  <si>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</si>
  <si>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</si>
  <si>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</si>
  <si>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</si>
  <si>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</si>
  <si>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</si>
  <si>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</si>
  <si>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</si>
  <si>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</si>
  <si>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</si>
  <si>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</si>
  <si>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</si>
  <si>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</si>
  <si>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</si>
  <si>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</si>
  <si>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</si>
  <si>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</si>
  <si>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</si>
  <si>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</si>
  <si>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</si>
  <si>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</si>
  <si>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</si>
  <si>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</si>
  <si>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</si>
  <si>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</si>
  <si>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</si>
  <si>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</si>
  <si>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</si>
  <si>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</si>
  <si>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</si>
  <si>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</si>
  <si>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</si>
  <si>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</si>
  <si>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</si>
  <si>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</si>
  <si>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</si>
  <si>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</si>
  <si>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</si>
  <si>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</si>
  <si>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</si>
  <si>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</si>
  <si>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</si>
  <si>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</si>
  <si>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</si>
  <si>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</si>
  <si>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</si>
  <si>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</si>
  <si>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</si>
  <si>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</si>
  <si>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</si>
  <si>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</si>
  <si>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</si>
  <si>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</si>
  <si>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</si>
  <si>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</si>
  <si>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</si>
  <si>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</si>
  <si>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</si>
  <si>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</si>
  <si>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</si>
  <si>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</si>
  <si>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</si>
  <si>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</si>
  <si>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</si>
  <si>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</si>
  <si>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</si>
  <si>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</si>
  <si>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</si>
  <si>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</si>
  <si>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</si>
  <si>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</si>
  <si>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</si>
  <si>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</si>
  <si>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</si>
  <si>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</si>
  <si>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</si>
  <si>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</si>
  <si>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</si>
  <si>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</si>
  <si>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</si>
  <si>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</si>
  <si>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</si>
  <si>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</si>
  <si>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</si>
  <si>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</si>
  <si>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</si>
  <si>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</si>
  <si>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</si>
  <si>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</si>
  <si>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</si>
  <si>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</si>
  <si>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</si>
  <si>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</si>
  <si>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</si>
  <si>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</si>
  <si>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</si>
  <si>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</si>
  <si>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</si>
  <si>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</si>
  <si>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</si>
  <si>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</si>
  <si>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</si>
  <si>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</si>
  <si>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</si>
  <si>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</si>
  <si>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</si>
  <si>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</si>
  <si>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</si>
  <si>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</si>
  <si>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</si>
  <si>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</si>
  <si>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</si>
  <si>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</si>
  <si>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</si>
  <si>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</si>
  <si>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</si>
  <si>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</si>
  <si>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</si>
  <si>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</si>
  <si>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</si>
  <si>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</si>
  <si>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</si>
  <si>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</si>
  <si>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</si>
  <si>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</si>
  <si>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</si>
  <si>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</si>
  <si>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</si>
  <si>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</si>
  <si>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</si>
  <si>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</si>
  <si>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</si>
  <si>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</si>
  <si>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</si>
  <si>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</si>
  <si>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</si>
  <si>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</si>
  <si>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</si>
  <si>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</si>
  <si>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</si>
  <si>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</si>
  <si>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</si>
  <si>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</si>
  <si>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</si>
  <si>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</si>
  <si>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</si>
  <si>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</si>
  <si>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</si>
  <si>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</si>
  <si>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</si>
  <si>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</si>
  <si>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</si>
  <si>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</si>
  <si>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</si>
  <si>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</si>
  <si>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</si>
  <si>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</si>
  <si>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</si>
  <si>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</si>
  <si>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</si>
  <si>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</si>
  <si>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</si>
  <si>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</si>
  <si>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</si>
  <si>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</si>
  <si>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</si>
  <si>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</si>
  <si>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</si>
  <si>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</si>
  <si>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</si>
  <si>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</si>
  <si>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</si>
  <si>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</si>
  <si>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</si>
  <si>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</si>
  <si>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</si>
  <si>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</si>
  <si>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</si>
  <si>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</si>
  <si>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</si>
  <si>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</si>
  <si>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</si>
  <si>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</si>
  <si>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</si>
  <si>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</si>
  <si>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</si>
  <si>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</si>
  <si>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</si>
  <si>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</si>
  <si>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</si>
  <si>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</si>
  <si>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</si>
  <si>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</si>
  <si>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</si>
  <si>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</si>
  <si>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</si>
  <si>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</si>
  <si>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</si>
  <si>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</si>
  <si>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</si>
  <si>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</si>
  <si>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</si>
  <si>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</si>
  <si>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</si>
  <si>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</si>
  <si>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</si>
  <si>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</si>
  <si>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</si>
  <si>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</si>
  <si>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</si>
  <si>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</si>
  <si>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</si>
  <si>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</si>
  <si>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</si>
  <si>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</si>
  <si>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</si>
  <si>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</si>
  <si>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</si>
  <si>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</si>
  <si>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</si>
  <si>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</si>
  <si>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</si>
  <si>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</si>
  <si>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</si>
  <si>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</si>
  <si>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</si>
  <si>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</si>
  <si>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</si>
  <si>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</si>
  <si>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</si>
  <si>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</si>
  <si>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</si>
  <si>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</si>
  <si>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</si>
  <si>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</si>
  <si>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</si>
  <si>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</si>
  <si>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</si>
  <si>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</si>
  <si>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</si>
  <si>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</si>
  <si>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</si>
  <si>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</si>
  <si>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</si>
  <si>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</si>
  <si>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</si>
  <si>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</si>
  <si>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</si>
  <si>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</si>
  <si>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</si>
  <si>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</si>
  <si>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</si>
  <si>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</si>
  <si>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</si>
  <si>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</si>
  <si>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</si>
  <si>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</si>
  <si>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</si>
  <si>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</si>
  <si>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</si>
  <si>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</si>
  <si>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</si>
  <si>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</si>
  <si>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</si>
  <si>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</si>
  <si>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</si>
  <si>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</si>
  <si>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</si>
  <si>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</si>
  <si>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</si>
  <si>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</si>
  <si>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</si>
  <si>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</si>
  <si>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</si>
  <si>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</si>
  <si>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</si>
  <si>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</si>
  <si>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</si>
  <si>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</si>
  <si>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</si>
  <si>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</si>
  <si>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</si>
  <si>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</si>
  <si>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</si>
  <si>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</si>
  <si>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</si>
  <si>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</si>
  <si>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</si>
  <si>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</si>
  <si>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</si>
  <si>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</si>
  <si>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</si>
  <si>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</si>
  <si>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</si>
  <si>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</si>
  <si>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</si>
  <si>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</si>
  <si>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</si>
  <si>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</si>
  <si>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</si>
  <si>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</si>
  <si>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</si>
  <si>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</si>
  <si>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</si>
  <si>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</si>
  <si>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</si>
  <si>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</si>
  <si>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</si>
  <si>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</si>
  <si>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</si>
  <si>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</si>
  <si>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</si>
  <si>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</si>
  <si>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</si>
  <si>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</si>
  <si>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</si>
  <si>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</si>
  <si>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</si>
  <si>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</si>
  <si>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</si>
  <si>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</si>
  <si>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</si>
  <si>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</si>
  <si>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</si>
  <si>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</si>
  <si>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</si>
  <si>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</si>
  <si>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</si>
  <si>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</si>
  <si>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</si>
  <si>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</si>
  <si>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</si>
  <si>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</si>
  <si>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</si>
  <si>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</si>
  <si>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</si>
  <si>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</si>
  <si>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</si>
  <si>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</si>
  <si>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</si>
  <si>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</si>
  <si>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</si>
  <si>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</si>
  <si>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</si>
  <si>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</si>
  <si>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</si>
  <si>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</si>
  <si>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</si>
  <si>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</si>
  <si>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</si>
  <si>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</si>
  <si>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</si>
  <si>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</si>
  <si>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</si>
  <si>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</si>
  <si>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</si>
  <si>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</si>
  <si>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</si>
  <si>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</si>
  <si>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</si>
  <si>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</si>
  <si>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</si>
  <si>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</si>
  <si>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</si>
  <si>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</si>
  <si>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</si>
  <si>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</si>
  <si>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</si>
  <si>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</si>
  <si>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</si>
  <si>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</si>
  <si>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</si>
  <si>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</si>
  <si>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</si>
  <si>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</si>
  <si>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</si>
  <si>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</si>
  <si>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</si>
  <si>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</si>
  <si>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</si>
  <si>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</si>
  <si>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</si>
  <si>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</si>
  <si>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</si>
  <si>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</si>
  <si>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</si>
  <si>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</si>
  <si>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</si>
  <si>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</si>
  <si>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</si>
  <si>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</si>
  <si>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</si>
  <si>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</si>
  <si>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</si>
  <si>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</si>
  <si>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</si>
  <si>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</si>
  <si>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</si>
  <si>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</si>
  <si>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</si>
  <si>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</si>
  <si>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</si>
  <si>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</si>
  <si>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</si>
  <si>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</si>
  <si>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</si>
  <si>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</si>
  <si>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</si>
  <si>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</si>
  <si>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</si>
  <si>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</si>
  <si>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</si>
  <si>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</si>
  <si>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</si>
  <si>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</si>
  <si>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</si>
  <si>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</si>
  <si>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</si>
  <si>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</si>
  <si>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</si>
  <si>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</si>
  <si>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</si>
  <si>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</si>
  <si>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</si>
  <si>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</si>
  <si>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</si>
  <si>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</si>
  <si>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</si>
  <si>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</si>
  <si>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</si>
  <si>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</si>
  <si>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</si>
  <si>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</si>
  <si>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</si>
  <si>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</si>
  <si>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</si>
  <si>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</si>
  <si>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</si>
  <si>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</si>
  <si>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</si>
  <si>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</si>
  <si>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</si>
  <si>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</si>
  <si>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</si>
  <si>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</si>
  <si>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</si>
  <si>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</si>
  <si>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</si>
  <si>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</si>
  <si>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</si>
  <si>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</si>
  <si>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</si>
  <si>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</si>
  <si>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</si>
  <si>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</si>
  <si>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</si>
  <si>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</si>
  <si>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</si>
  <si>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</si>
  <si>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</si>
  <si>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</si>
  <si>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</si>
  <si>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</si>
  <si>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</si>
  <si>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</si>
  <si>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</si>
  <si>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</si>
  <si>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</si>
  <si>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</si>
  <si>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</si>
  <si>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</si>
  <si>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</si>
  <si>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</si>
  <si>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</si>
  <si>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</si>
  <si>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</si>
  <si>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</si>
  <si>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</si>
  <si>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</si>
  <si>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</si>
  <si>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</si>
  <si>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</si>
  <si>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</si>
  <si>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</si>
  <si>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</si>
  <si>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</si>
  <si>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</si>
  <si>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</si>
  <si>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</si>
  <si>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</si>
  <si>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</si>
  <si>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</si>
  <si>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</si>
  <si>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</si>
  <si>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</si>
  <si>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</si>
  <si>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</si>
  <si>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</si>
  <si>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</si>
  <si>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</si>
  <si>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</si>
  <si>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</si>
  <si>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</si>
  <si>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</si>
  <si>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</si>
  <si>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</si>
  <si>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</si>
  <si>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</si>
  <si>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</si>
  <si>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</si>
  <si>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</si>
  <si>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</si>
  <si>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</si>
  <si>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</si>
  <si>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</si>
  <si>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</si>
  <si>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</si>
  <si>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</si>
  <si>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</si>
  <si>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</si>
  <si>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</si>
  <si>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</si>
  <si>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</si>
  <si>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</si>
  <si>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</si>
  <si>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</si>
  <si>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</si>
  <si>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</si>
  <si>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</si>
  <si>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</si>
  <si>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</si>
  <si>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</si>
  <si>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</si>
  <si>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</si>
  <si>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</si>
  <si>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</si>
  <si>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</si>
  <si>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</si>
  <si>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</si>
  <si>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</si>
  <si>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</si>
  <si>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</si>
  <si>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</si>
  <si>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</si>
  <si>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</si>
  <si>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</si>
  <si>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</si>
  <si>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</si>
  <si>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</si>
  <si>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</si>
  <si>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</si>
  <si>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</si>
  <si>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</si>
  <si>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</si>
  <si>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</si>
  <si>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</si>
  <si>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</si>
  <si>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</si>
  <si>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</si>
  <si>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</si>
  <si>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</si>
  <si>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</si>
  <si>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</si>
  <si>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</si>
  <si>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</si>
  <si>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</si>
  <si>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</si>
  <si>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</si>
  <si>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</si>
  <si>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</si>
  <si>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</si>
  <si>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</si>
  <si>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</si>
  <si>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</si>
  <si>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</si>
  <si>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</si>
  <si>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</si>
  <si>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</si>
  <si>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</si>
  <si>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</si>
  <si>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</si>
  <si>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</si>
  <si>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</si>
  <si>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</si>
  <si>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</si>
  <si>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</si>
  <si>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</si>
  <si>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</si>
  <si>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</si>
  <si>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</si>
  <si>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</si>
  <si>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</si>
  <si>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</si>
  <si>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</si>
  <si>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</si>
  <si>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</si>
  <si>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</si>
  <si>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</si>
  <si>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</si>
  <si>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</si>
  <si>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</si>
  <si>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</si>
  <si>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</si>
  <si>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</si>
  <si>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</si>
  <si>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</si>
  <si>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</si>
  <si>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</si>
  <si>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</si>
  <si>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</si>
  <si>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</si>
  <si>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</si>
  <si>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</si>
  <si>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</si>
  <si>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</si>
  <si>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</si>
  <si>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</si>
  <si>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</si>
  <si>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</si>
  <si>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</si>
  <si>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</si>
  <si>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</si>
  <si>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</si>
  <si>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</si>
  <si>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</si>
  <si>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</si>
  <si>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</si>
  <si>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</si>
  <si>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</si>
  <si>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</si>
  <si>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</si>
  <si>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</si>
  <si>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</si>
  <si>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</si>
  <si>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</si>
  <si>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</si>
  <si>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</si>
  <si>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</si>
  <si>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</si>
  <si>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</si>
  <si>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</si>
  <si>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</si>
  <si>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</si>
  <si>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</si>
  <si>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</si>
  <si>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</si>
  <si>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</si>
  <si>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</si>
  <si>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</si>
  <si>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</si>
  <si>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</si>
  <si>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</si>
  <si>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</si>
  <si>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</si>
  <si>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</si>
  <si>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</si>
  <si>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</si>
  <si>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</si>
  <si>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</si>
  <si>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</si>
  <si>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</si>
  <si>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</si>
  <si>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</si>
  <si>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</si>
  <si>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</si>
  <si>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</si>
  <si>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</si>
  <si>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</si>
  <si>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</si>
  <si>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</si>
  <si>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</si>
  <si>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</si>
  <si>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</si>
  <si>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</si>
  <si>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</si>
  <si>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</si>
  <si>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</si>
  <si>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</si>
  <si>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</si>
  <si>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</si>
  <si>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</si>
  <si>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</si>
  <si>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</si>
  <si>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</si>
  <si>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</si>
  <si>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</si>
  <si>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</si>
  <si>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</si>
  <si>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</si>
  <si>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</si>
  <si>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</si>
  <si>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</si>
  <si>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</si>
  <si>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</si>
  <si>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</si>
  <si>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</si>
  <si>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</si>
  <si>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</si>
  <si>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</si>
  <si>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</si>
  <si>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</si>
  <si>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</si>
  <si>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</si>
  <si>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</si>
  <si>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</si>
  <si>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</si>
  <si>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</si>
  <si>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</si>
  <si>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</si>
  <si>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</si>
  <si>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</si>
  <si>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</si>
  <si>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</si>
  <si>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</si>
  <si>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</si>
  <si>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</si>
  <si>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</si>
  <si>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</si>
  <si>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</si>
  <si>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</si>
  <si>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</si>
  <si>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</si>
  <si>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</si>
  <si>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</si>
  <si>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</si>
  <si>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</si>
  <si>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</si>
  <si>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</si>
  <si>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</si>
  <si>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</si>
  <si>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</si>
  <si>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</si>
  <si>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</si>
  <si>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</si>
  <si>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</si>
  <si>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</si>
  <si>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</si>
  <si>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</si>
  <si>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</si>
  <si>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</si>
  <si>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</si>
  <si>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</si>
  <si>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</si>
  <si>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</si>
  <si>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</si>
  <si>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</si>
  <si>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</si>
  <si>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</si>
  <si>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</si>
  <si>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</si>
  <si>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</si>
  <si>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</si>
  <si>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</si>
  <si>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</si>
  <si>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</si>
  <si>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</si>
  <si>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</si>
  <si>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</si>
  <si>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</si>
  <si>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</si>
  <si>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</si>
  <si>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</si>
  <si>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</si>
  <si>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</si>
  <si>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</si>
  <si>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</si>
  <si>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</si>
  <si>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</si>
  <si>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</si>
  <si>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</si>
  <si>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</si>
  <si>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</si>
  <si>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</si>
  <si>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</si>
  <si>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</si>
  <si>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</si>
  <si>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</si>
  <si>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</si>
  <si>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</si>
  <si>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</si>
  <si>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</si>
  <si>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</si>
  <si>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</si>
  <si>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</si>
  <si>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</si>
  <si>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</si>
  <si>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</si>
  <si>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</si>
  <si>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</si>
  <si>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</si>
  <si>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</si>
  <si>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</si>
  <si>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</si>
  <si>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</si>
  <si>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</si>
  <si>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</si>
  <si>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</si>
  <si>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</si>
  <si>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</si>
  <si>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</si>
  <si>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</si>
  <si>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</si>
  <si>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</si>
  <si>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</si>
  <si>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</si>
  <si>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</si>
  <si>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</si>
  <si>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</si>
  <si>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</si>
  <si>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</si>
  <si>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</si>
  <si>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</si>
  <si>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</si>
  <si>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</si>
  <si>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</si>
  <si>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</si>
  <si>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</si>
  <si>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</si>
  <si>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</si>
  <si>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</si>
  <si>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</si>
  <si>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</si>
  <si>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</si>
  <si>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</si>
  <si>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</si>
  <si>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</si>
  <si>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</si>
  <si>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</si>
  <si>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</si>
  <si>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</si>
  <si>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</si>
  <si>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</si>
  <si>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</si>
  <si>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</si>
  <si>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</si>
  <si>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</si>
  <si>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</si>
  <si>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</si>
  <si>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</si>
  <si>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</si>
  <si>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</si>
  <si>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</si>
  <si>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</si>
  <si>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</si>
  <si>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</si>
  <si>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</si>
  <si>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</si>
  <si>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</si>
  <si>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</si>
  <si>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</si>
  <si>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</si>
  <si>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</si>
  <si>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</si>
  <si>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</si>
  <si>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</si>
  <si>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</si>
  <si>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</si>
  <si>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</si>
  <si>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</si>
  <si>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</si>
  <si>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</si>
  <si>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</si>
  <si>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</si>
  <si>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</si>
  <si>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</si>
  <si>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</si>
  <si>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</si>
  <si>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</si>
  <si>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</si>
  <si>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</si>
  <si>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</si>
  <si>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</si>
  <si>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</si>
  <si>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</si>
  <si>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</si>
  <si>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</si>
  <si>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</si>
  <si>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</si>
  <si>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</si>
  <si>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</si>
  <si>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</si>
  <si>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</si>
  <si>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</si>
  <si>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</si>
  <si>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</si>
  <si>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</si>
  <si>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</si>
  <si>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</si>
  <si>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</si>
  <si>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</si>
  <si>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</si>
  <si>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</si>
  <si>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</si>
  <si>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</si>
  <si>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</si>
  <si>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</si>
  <si>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</si>
  <si>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</si>
  <si>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</si>
  <si>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</si>
  <si>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</si>
  <si>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</si>
  <si>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</si>
  <si>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</si>
  <si>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</si>
  <si>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</si>
  <si>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</si>
  <si>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</si>
  <si>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</si>
  <si>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</si>
  <si>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</si>
  <si>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</si>
  <si>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</si>
  <si>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</si>
  <si>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</si>
  <si>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</si>
  <si>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</si>
  <si>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</si>
  <si>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</si>
  <si>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</si>
  <si>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</si>
  <si>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</si>
  <si>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</si>
  <si>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</si>
  <si>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</si>
  <si>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</si>
  <si>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</si>
  <si>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</si>
  <si>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</si>
  <si>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</si>
  <si>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</si>
  <si>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</si>
  <si>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</si>
  <si>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</si>
  <si>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</si>
  <si>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</si>
  <si>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</si>
  <si>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</si>
  <si>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</si>
  <si>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</si>
  <si>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</si>
  <si>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</si>
  <si>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</si>
  <si>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</si>
  <si>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</si>
  <si>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</si>
  <si>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</si>
  <si>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</si>
  <si>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</si>
  <si>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</si>
  <si>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</si>
  <si>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</si>
  <si>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</si>
  <si>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</si>
  <si>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</si>
  <si>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</si>
  <si>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</si>
  <si>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</si>
  <si>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</si>
  <si>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</si>
  <si>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</si>
  <si>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</si>
  <si>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</si>
  <si>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</si>
  <si>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</si>
  <si>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</si>
  <si>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</si>
  <si>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</si>
  <si>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</si>
  <si>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</si>
  <si>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</si>
  <si>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</si>
  <si>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</si>
  <si>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</si>
  <si>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</si>
  <si>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</si>
  <si>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</si>
  <si>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</si>
  <si>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</si>
  <si>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</si>
  <si>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</si>
  <si>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</si>
  <si>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</si>
  <si>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</si>
  <si>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</si>
  <si>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</si>
  <si>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</si>
  <si>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</si>
  <si>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</si>
  <si>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</si>
  <si>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</si>
  <si>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</si>
  <si>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</si>
  <si>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</si>
  <si>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</si>
  <si>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</si>
  <si>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</si>
  <si>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</si>
  <si>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</si>
  <si>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</si>
  <si>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</si>
  <si>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</si>
  <si>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</si>
  <si>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</si>
  <si>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</si>
  <si>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</si>
  <si>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</si>
  <si>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</si>
  <si>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</si>
  <si>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</si>
  <si>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</si>
  <si>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</si>
  <si>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</si>
  <si>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</si>
  <si>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</si>
  <si>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</si>
  <si>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</si>
  <si>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</si>
  <si>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</si>
  <si>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</si>
  <si>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</si>
  <si>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</si>
  <si>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</si>
  <si>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</si>
  <si>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</si>
  <si>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</si>
  <si>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</si>
  <si>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</si>
  <si>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</si>
  <si>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</si>
  <si>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</si>
  <si>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</si>
  <si>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</si>
  <si>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</si>
  <si>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</si>
  <si>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</si>
  <si>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</si>
  <si>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</si>
  <si>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</si>
  <si>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</si>
  <si>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</si>
  <si>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</si>
  <si>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</si>
  <si>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</si>
  <si>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</si>
  <si>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</si>
  <si>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</si>
  <si>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</si>
  <si>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</si>
  <si>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</si>
  <si>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</si>
  <si>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</si>
  <si>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</si>
  <si>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</si>
  <si>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</si>
  <si>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</si>
  <si>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</si>
  <si>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</si>
  <si>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</si>
  <si>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</si>
  <si>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</si>
  <si>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</si>
  <si>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</si>
  <si>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</si>
  <si>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</si>
  <si>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</si>
  <si>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</si>
  <si>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</si>
  <si>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</si>
  <si>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</si>
  <si>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</si>
  <si>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</si>
  <si>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</si>
  <si>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</si>
  <si>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</si>
  <si>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</si>
  <si>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</si>
  <si>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</si>
  <si>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</si>
  <si>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</si>
  <si>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</si>
  <si>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</si>
  <si>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</si>
  <si>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</si>
  <si>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</si>
  <si>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</si>
  <si>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</si>
  <si>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</si>
  <si>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</si>
  <si>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</si>
  <si>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</si>
  <si>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</si>
  <si>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</si>
  <si>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</si>
  <si>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</si>
  <si>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</si>
  <si>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</si>
  <si>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</si>
  <si>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</si>
  <si>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</si>
  <si>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</si>
  <si>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</si>
  <si>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</si>
  <si>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</si>
  <si>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</si>
  <si>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</si>
  <si>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</si>
  <si>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</si>
  <si>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</si>
  <si>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</si>
  <si>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</si>
  <si>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</si>
  <si>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</si>
  <si>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</si>
  <si>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</si>
  <si>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</si>
  <si>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</si>
  <si>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</si>
  <si>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</si>
  <si>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</si>
  <si>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</si>
  <si>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</si>
  <si>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</si>
  <si>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</si>
  <si>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</si>
  <si>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</si>
  <si>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</si>
  <si>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</si>
  <si>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</si>
  <si>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</si>
  <si>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</si>
  <si>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</si>
  <si>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</si>
  <si>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</si>
  <si>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</si>
  <si>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</si>
  <si>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</si>
  <si>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</si>
  <si>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</si>
  <si>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</si>
  <si>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</si>
  <si>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</si>
  <si>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</si>
  <si>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</si>
  <si>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</si>
  <si>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</si>
  <si>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</si>
  <si>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</si>
  <si>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</si>
  <si>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</si>
  <si>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</si>
  <si>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</si>
  <si>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</si>
  <si>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</si>
  <si>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</si>
  <si>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</si>
  <si>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</si>
  <si>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</si>
  <si>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</si>
  <si>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</si>
  <si>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</si>
  <si>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</si>
  <si>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</si>
  <si>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</si>
  <si>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</si>
  <si>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</si>
  <si>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</si>
  <si>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</si>
  <si>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</si>
  <si>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</si>
  <si>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</si>
  <si>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</si>
  <si>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</si>
  <si>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</si>
  <si>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</si>
  <si>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</si>
  <si>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</si>
  <si>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</si>
  <si>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</si>
  <si>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</si>
  <si>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</si>
  <si>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</si>
  <si>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</si>
  <si>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</si>
  <si>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</si>
  <si>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</si>
  <si>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</si>
  <si>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</si>
  <si>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</si>
  <si>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</si>
  <si>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</si>
  <si>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</si>
  <si>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</si>
  <si>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</si>
  <si>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</si>
  <si>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</si>
  <si>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</si>
  <si>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</si>
  <si>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</si>
  <si>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</si>
  <si>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</si>
  <si>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</si>
  <si>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</si>
  <si>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</si>
  <si>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</si>
  <si>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</si>
  <si>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</si>
  <si>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</si>
  <si>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</si>
  <si>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</si>
  <si>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</si>
  <si>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</si>
  <si>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</si>
  <si>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</si>
  <si>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</si>
  <si>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</si>
  <si>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</si>
  <si>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</si>
  <si>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</si>
  <si>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</si>
  <si>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</si>
  <si>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</si>
  <si>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</si>
  <si>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</si>
  <si>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</si>
  <si>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</si>
  <si>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</si>
  <si>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</si>
  <si>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</si>
  <si>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</si>
  <si>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</si>
  <si>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</si>
  <si>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</si>
  <si>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</si>
  <si>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</si>
  <si>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</si>
  <si>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</si>
  <si>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</si>
  <si>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</si>
  <si>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</si>
  <si>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</si>
  <si>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</si>
  <si>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</si>
  <si>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</si>
  <si>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</si>
  <si>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</si>
  <si>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</si>
  <si>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</si>
  <si>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</si>
  <si>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</si>
  <si>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</si>
  <si>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</si>
  <si>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</si>
  <si>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</si>
  <si>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</si>
  <si>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</si>
  <si>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</si>
  <si>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</si>
  <si>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</si>
  <si>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</si>
  <si>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</si>
  <si>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</si>
  <si>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</si>
  <si>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</si>
  <si>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</si>
  <si>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</si>
  <si>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</si>
  <si>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</si>
  <si>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</si>
  <si>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</si>
  <si>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</si>
  <si>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</si>
  <si>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</si>
  <si>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</si>
  <si>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</si>
  <si>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</si>
  <si>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</si>
  <si>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</si>
  <si>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</si>
  <si>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</si>
  <si>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</si>
  <si>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</si>
  <si>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</si>
  <si>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</si>
  <si>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</si>
  <si>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</si>
  <si>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</si>
  <si>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</si>
  <si>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</si>
  <si>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</si>
  <si>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</si>
  <si>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</si>
  <si>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</si>
  <si>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</si>
  <si>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</si>
  <si>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</si>
  <si>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</si>
  <si>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</si>
  <si>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</si>
  <si>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</si>
  <si>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</si>
  <si>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</si>
  <si>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</si>
  <si>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</si>
  <si>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</si>
  <si>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</si>
  <si>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</si>
  <si>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</si>
  <si>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</si>
  <si>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</si>
  <si>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</si>
  <si>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</si>
  <si>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</si>
  <si>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</si>
  <si>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</si>
  <si>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</si>
  <si>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</si>
  <si>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</si>
  <si>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</si>
  <si>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</si>
  <si>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</si>
  <si>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</si>
  <si>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</si>
  <si>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</si>
  <si>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</si>
  <si>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</si>
  <si>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</si>
  <si>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</si>
  <si>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</si>
  <si>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</si>
  <si>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</si>
  <si>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</si>
  <si>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</si>
  <si>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</si>
  <si>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</si>
  <si>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</si>
  <si>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</si>
  <si>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</si>
  <si>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</si>
  <si>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</si>
  <si>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</si>
  <si>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</si>
  <si>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</si>
  <si>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</si>
  <si>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</si>
  <si>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</si>
  <si>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</si>
  <si>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</si>
  <si>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</si>
  <si>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</si>
  <si>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</si>
  <si>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</si>
  <si>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</si>
  <si>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</si>
  <si>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</si>
  <si>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</si>
  <si>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</si>
  <si>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</si>
  <si>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</si>
  <si>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</si>
  <si>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</si>
  <si>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</si>
  <si>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</si>
  <si>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</si>
  <si>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</si>
  <si>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</si>
  <si>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</si>
  <si>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</si>
  <si>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</si>
  <si>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</si>
  <si>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</si>
  <si>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</si>
  <si>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</si>
  <si>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</si>
  <si>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</si>
  <si>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</si>
  <si>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</si>
  <si>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</si>
  <si>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</si>
  <si>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</si>
  <si>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</si>
  <si>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</si>
  <si>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</si>
  <si>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</si>
  <si>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</si>
  <si>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</si>
  <si>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</si>
  <si>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</si>
  <si>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</si>
  <si>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</si>
  <si>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</si>
  <si>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</si>
  <si>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</si>
  <si>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</si>
  <si>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</si>
  <si>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</si>
  <si>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</si>
  <si>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</si>
  <si>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</si>
  <si>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</si>
  <si>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</si>
  <si>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</si>
  <si>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</si>
  <si>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</si>
  <si>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</si>
  <si>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</si>
  <si>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</si>
  <si>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</si>
  <si>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</si>
  <si>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</si>
  <si>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</si>
  <si>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</si>
  <si>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</si>
  <si>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</si>
  <si>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</si>
  <si>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</si>
  <si>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</si>
  <si>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</si>
  <si>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</si>
  <si>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</si>
  <si>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</si>
  <si>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</si>
  <si>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</si>
  <si>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</si>
  <si>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</si>
  <si>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</si>
  <si>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</si>
  <si>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</si>
  <si>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</si>
  <si>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</si>
  <si>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</si>
  <si>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</si>
  <si>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</si>
  <si>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</si>
  <si>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</si>
  <si>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</si>
  <si>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</si>
  <si>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</si>
  <si>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</si>
  <si>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</si>
  <si>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</si>
  <si>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</si>
  <si>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</si>
  <si>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</si>
  <si>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</si>
  <si>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</si>
  <si>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</si>
  <si>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</si>
  <si>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</si>
  <si>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</si>
  <si>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</si>
  <si>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</si>
  <si>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</si>
  <si>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</si>
  <si>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</si>
  <si>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</si>
  <si>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</si>
  <si>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</si>
  <si>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</si>
  <si>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</si>
  <si>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</si>
  <si>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</si>
  <si>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</si>
  <si>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</si>
  <si>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</si>
  <si>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</si>
  <si>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</si>
  <si>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</si>
  <si>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</si>
  <si>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</si>
  <si>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</si>
  <si>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</si>
  <si>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</si>
  <si>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</si>
  <si>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</si>
  <si>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</si>
  <si>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</si>
  <si>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</si>
  <si>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</si>
  <si>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</si>
  <si>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</si>
  <si>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</si>
  <si>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</si>
  <si>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</si>
  <si>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</si>
  <si>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</si>
  <si>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</si>
  <si>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</si>
  <si>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</si>
  <si>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</si>
  <si>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</si>
  <si>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</si>
  <si>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</si>
  <si>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</si>
  <si>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</si>
  <si>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</si>
  <si>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</si>
  <si>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</si>
  <si>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</si>
  <si>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</si>
  <si>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</si>
  <si>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</si>
  <si>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</si>
  <si>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</si>
  <si>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</si>
  <si>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</si>
  <si>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</si>
  <si>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</si>
  <si>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</si>
  <si>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</si>
  <si>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</si>
  <si>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</si>
  <si>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</si>
  <si>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</si>
  <si>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</si>
  <si>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</si>
  <si>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</si>
  <si>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</si>
  <si>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</si>
  <si>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</si>
  <si>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</si>
  <si>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</si>
  <si>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</si>
  <si>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</si>
  <si>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</si>
  <si>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</si>
  <si>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</si>
  <si>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</si>
  <si>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</si>
  <si>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</si>
  <si>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</si>
  <si>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</si>
  <si>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</si>
  <si>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</si>
  <si>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</si>
  <si>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</si>
  <si>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</si>
  <si>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</si>
  <si>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</si>
  <si>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</si>
  <si>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</si>
  <si>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</si>
  <si>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</si>
  <si>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</si>
  <si>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</si>
  <si>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</si>
  <si>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</si>
  <si>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</si>
  <si>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</si>
  <si>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</si>
  <si>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</si>
  <si>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</si>
  <si>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</si>
  <si>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</si>
  <si>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</si>
  <si>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</si>
  <si>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</si>
  <si>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</si>
  <si>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</si>
  <si>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</si>
  <si>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</si>
  <si>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</si>
  <si>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</si>
  <si>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</si>
  <si>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</si>
  <si>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</si>
  <si>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</si>
  <si>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</si>
  <si>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</si>
  <si>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</si>
  <si>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</si>
  <si>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</si>
  <si>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</si>
  <si>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</si>
  <si>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</si>
  <si>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</si>
  <si>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</si>
  <si>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</si>
  <si>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</si>
  <si>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</si>
  <si>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</si>
  <si>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</si>
  <si>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</si>
  <si>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</si>
  <si>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</si>
  <si>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</si>
  <si>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</si>
  <si>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</si>
  <si>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</si>
  <si>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</si>
  <si>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</si>
  <si>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</si>
  <si>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</si>
  <si>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</si>
  <si>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</si>
  <si>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</si>
  <si>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</si>
  <si>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</si>
  <si>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</si>
  <si>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</si>
  <si>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</si>
  <si>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</si>
  <si>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</si>
  <si>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</si>
  <si>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</si>
  <si>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</si>
  <si>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</si>
  <si>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</si>
  <si>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</si>
  <si>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</si>
  <si>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</si>
  <si>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</si>
  <si>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</si>
  <si>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</si>
  <si>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</si>
  <si>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</si>
  <si>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</si>
  <si>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</si>
  <si>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</si>
  <si>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</si>
  <si>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</si>
  <si>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</si>
  <si>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</si>
  <si>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</si>
  <si>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</si>
  <si>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</si>
  <si>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</si>
  <si>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</si>
  <si>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</si>
  <si>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</si>
  <si>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</si>
  <si>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</si>
  <si>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</si>
  <si>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</si>
  <si>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</si>
  <si>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</si>
  <si>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</si>
  <si>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</si>
  <si>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</si>
  <si>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</si>
  <si>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</si>
  <si>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</si>
  <si>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</si>
  <si>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</si>
  <si>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</si>
  <si>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</si>
  <si>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</si>
  <si>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</si>
  <si>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</si>
  <si>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</si>
  <si>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</si>
  <si>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</si>
  <si>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</si>
  <si>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</si>
  <si>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</si>
  <si>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</si>
  <si>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</si>
  <si>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</si>
  <si>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</si>
  <si>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</si>
  <si>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</si>
  <si>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</si>
  <si>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</si>
  <si>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</si>
  <si>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</si>
  <si>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</si>
  <si>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</si>
  <si>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</si>
  <si>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</si>
  <si>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</si>
  <si>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</si>
  <si>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</si>
  <si>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</si>
  <si>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</si>
  <si>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</si>
  <si>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</si>
  <si>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</si>
  <si>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</si>
  <si>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</si>
  <si>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</si>
  <si>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</si>
  <si>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</si>
  <si>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</si>
  <si>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</si>
  <si>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</si>
  <si>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</si>
  <si>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</si>
  <si>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</si>
  <si>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</si>
  <si>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</si>
  <si>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</si>
  <si>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</si>
  <si>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</si>
  <si>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</si>
  <si>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</si>
  <si>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</si>
  <si>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</si>
  <si>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</si>
  <si>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</si>
  <si>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</si>
  <si>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</si>
  <si>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</si>
  <si>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</si>
  <si>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</si>
  <si>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</si>
  <si>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</si>
  <si>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</si>
  <si>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</si>
  <si>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</si>
  <si>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</si>
  <si>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</si>
  <si>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</si>
  <si>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</si>
  <si>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</si>
  <si>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</si>
  <si>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</si>
  <si>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</si>
  <si>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</si>
  <si>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</si>
  <si>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</si>
  <si>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</si>
  <si>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</si>
  <si>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</si>
  <si>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</si>
  <si>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</si>
  <si>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</si>
  <si>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</si>
  <si>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</si>
  <si>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</si>
  <si>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</si>
  <si>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</si>
  <si>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</si>
  <si>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</si>
  <si>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</si>
  <si>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</si>
  <si>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</si>
  <si>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</si>
  <si>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</si>
  <si>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</si>
  <si>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</si>
  <si>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</si>
  <si>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</si>
  <si>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</si>
  <si>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</si>
  <si>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</si>
  <si>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</si>
  <si>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</si>
  <si>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</si>
  <si>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</si>
  <si>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</si>
  <si>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</si>
  <si>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</si>
  <si>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</si>
  <si>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</si>
  <si>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</si>
  <si>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</si>
  <si>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</si>
  <si>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</si>
  <si>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</si>
  <si>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</si>
  <si>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</si>
  <si>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</si>
  <si>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</si>
  <si>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</si>
  <si>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</si>
  <si>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</si>
  <si>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</si>
  <si>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</si>
  <si>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</si>
  <si>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</si>
  <si>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</si>
  <si>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</si>
  <si>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</si>
  <si>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</si>
  <si>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</si>
  <si>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</si>
  <si>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</si>
  <si>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</si>
  <si>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</si>
  <si>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</si>
  <si>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</si>
  <si>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</si>
  <si>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</si>
  <si>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</si>
  <si>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</si>
  <si>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</si>
  <si>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</si>
  <si>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</si>
  <si>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</si>
  <si>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</si>
  <si>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</si>
  <si>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</si>
  <si>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</si>
  <si>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</si>
  <si>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</si>
  <si>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</si>
  <si>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</si>
  <si>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</si>
  <si>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</si>
  <si>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</si>
  <si>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</si>
  <si>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</si>
  <si>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</si>
  <si>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</si>
  <si>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</si>
  <si>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</si>
  <si>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</si>
  <si>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</si>
  <si>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</si>
  <si>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</si>
  <si>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</si>
  <si>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</si>
  <si>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</si>
  <si>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</si>
  <si>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</si>
  <si>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</si>
  <si>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</si>
  <si>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</si>
  <si>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</si>
  <si>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</si>
  <si>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</si>
  <si>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</si>
  <si>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</si>
  <si>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</si>
  <si>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</si>
  <si>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</si>
  <si>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</si>
  <si>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</si>
  <si>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</si>
  <si>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</si>
  <si>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</si>
  <si>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</si>
  <si>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</si>
  <si>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</si>
  <si>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</si>
  <si>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</si>
  <si>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</si>
  <si>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</si>
  <si>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</si>
  <si>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</si>
  <si>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</si>
  <si>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</si>
  <si>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</si>
  <si>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</si>
  <si>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</si>
  <si>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</si>
  <si>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</si>
  <si>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</si>
  <si>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</si>
  <si>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</si>
  <si>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</si>
  <si>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</si>
  <si>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</si>
  <si>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</si>
  <si>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</si>
  <si>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</si>
  <si>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</si>
  <si>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</si>
  <si>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</si>
  <si>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</si>
  <si>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</si>
  <si>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</si>
  <si>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</si>
  <si>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</si>
  <si>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</si>
  <si>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</si>
  <si>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</si>
  <si>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</si>
  <si>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</si>
  <si>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</si>
  <si>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</si>
  <si>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</si>
  <si>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</si>
  <si>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</si>
  <si>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</si>
  <si>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</si>
  <si>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</si>
  <si>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</si>
  <si>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</si>
  <si>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</si>
  <si>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</si>
  <si>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</si>
  <si>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</si>
  <si>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</si>
  <si>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</si>
  <si>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</si>
  <si>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</si>
  <si>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</si>
  <si>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</si>
  <si>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</si>
  <si>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</si>
  <si>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</si>
  <si>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</si>
  <si>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</si>
  <si>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</si>
  <si>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</si>
  <si>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</si>
  <si>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</si>
  <si>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</si>
  <si>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</si>
  <si>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</si>
  <si>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</si>
  <si>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</si>
  <si>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</si>
  <si>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</si>
  <si>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</si>
  <si>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</si>
  <si>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</si>
  <si>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</si>
  <si>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</si>
  <si>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</si>
  <si>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</si>
  <si>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</si>
  <si>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</si>
  <si>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</si>
  <si>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</si>
  <si>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</si>
  <si>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</si>
  <si>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</si>
  <si>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</si>
  <si>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</si>
  <si>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</si>
  <si>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</si>
  <si>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</si>
  <si>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</si>
  <si>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</si>
  <si>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</si>
  <si>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</si>
  <si>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</si>
  <si>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</si>
  <si>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</si>
  <si>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</si>
  <si>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</si>
  <si>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</si>
  <si>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</si>
  <si>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</si>
  <si>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</si>
  <si>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</si>
  <si>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</si>
  <si>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</si>
  <si>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</si>
  <si>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</si>
  <si>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</si>
  <si>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</si>
  <si>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</si>
  <si>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</si>
  <si>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</si>
  <si>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</si>
  <si>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</si>
  <si>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</si>
  <si>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</si>
  <si>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</si>
  <si>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</si>
  <si>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</si>
  <si>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</si>
  <si>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</si>
  <si>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</si>
  <si>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</si>
  <si>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</si>
  <si>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</si>
  <si>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</si>
  <si>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</si>
  <si>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</si>
  <si>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</si>
  <si>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</si>
  <si>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</si>
  <si>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</si>
  <si>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</si>
  <si>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</si>
  <si>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</si>
  <si>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</si>
  <si>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</si>
  <si>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</si>
  <si>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</si>
  <si>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</si>
  <si>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</si>
  <si>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</si>
  <si>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</si>
  <si>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</si>
  <si>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</si>
  <si>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</si>
  <si>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</si>
  <si>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</si>
  <si>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</si>
  <si>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</si>
  <si>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</si>
  <si>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</si>
  <si>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</si>
  <si>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</si>
  <si>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</si>
  <si>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</si>
  <si>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</si>
  <si>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</si>
  <si>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</si>
  <si>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</si>
  <si>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</si>
  <si>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</si>
  <si>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</si>
  <si>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</si>
  <si>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</si>
  <si>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</si>
  <si>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</si>
  <si>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</si>
  <si>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</si>
  <si>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</si>
  <si>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</si>
  <si>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</si>
  <si>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</si>
  <si>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</si>
  <si>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</si>
  <si>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</si>
  <si>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</si>
  <si>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</si>
  <si>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</si>
  <si>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</si>
  <si>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</si>
  <si>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</si>
  <si>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</si>
  <si>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</si>
  <si>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</si>
  <si>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</si>
  <si>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</si>
  <si>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</si>
  <si>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</si>
  <si>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</si>
  <si>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</si>
  <si>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</si>
  <si>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</si>
  <si>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</si>
  <si>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</si>
  <si>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</si>
  <si>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</si>
  <si>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</si>
  <si>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</si>
  <si>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</si>
  <si>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</si>
  <si>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</si>
  <si>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</si>
  <si>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</si>
  <si>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</si>
  <si>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</si>
  <si>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</si>
  <si>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</si>
  <si>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</si>
  <si>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</si>
  <si>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</si>
  <si>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</si>
  <si>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</si>
  <si>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</si>
  <si>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</si>
  <si>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</si>
  <si>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</si>
  <si>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</si>
  <si>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</si>
  <si>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</si>
  <si>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</si>
  <si>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</si>
  <si>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</si>
  <si>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</si>
  <si>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</si>
  <si>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</si>
  <si>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</si>
  <si>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</si>
  <si>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</si>
  <si>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</si>
  <si>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</si>
  <si>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</si>
  <si>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</si>
  <si>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</si>
  <si>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</si>
  <si>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</si>
  <si>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</si>
  <si>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</si>
  <si>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</si>
  <si>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</si>
  <si>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</si>
  <si>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</si>
  <si>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</si>
  <si>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</si>
  <si>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</si>
  <si>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</si>
  <si>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</si>
  <si>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</si>
  <si>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</si>
  <si>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</si>
  <si>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</si>
  <si>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</si>
  <si>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</si>
  <si>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</si>
  <si>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</si>
  <si>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</si>
  <si>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</si>
  <si>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</si>
  <si>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</si>
  <si>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</si>
  <si>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</si>
  <si>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</si>
  <si>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</si>
  <si>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</si>
  <si>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</si>
  <si>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</si>
  <si>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</si>
  <si>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</si>
  <si>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</si>
  <si>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</si>
  <si>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</si>
  <si>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</si>
  <si>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</si>
  <si>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</si>
  <si>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</si>
  <si>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</si>
  <si>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</si>
  <si>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</si>
  <si>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</si>
  <si>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</si>
  <si>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</si>
  <si>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</si>
  <si>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</si>
  <si>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</si>
  <si>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</si>
  <si>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</si>
  <si>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</si>
  <si>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</si>
  <si>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</si>
  <si>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</si>
  <si>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</si>
  <si>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</si>
  <si>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</si>
  <si>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</si>
  <si>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</si>
  <si>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</si>
  <si>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</si>
  <si>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</si>
  <si>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</si>
  <si>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</si>
  <si>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</si>
  <si>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</si>
  <si>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</si>
  <si>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</si>
  <si>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</si>
  <si>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</si>
  <si>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</si>
  <si>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</si>
  <si>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</si>
  <si>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</si>
  <si>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</si>
  <si>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</si>
  <si>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</si>
  <si>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</si>
  <si>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</si>
  <si>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</si>
  <si>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</si>
  <si>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</si>
  <si>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</si>
  <si>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</si>
  <si>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</si>
  <si>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</si>
  <si>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</si>
  <si>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</si>
  <si>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</si>
  <si>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</si>
  <si>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</si>
  <si>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</si>
  <si>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</si>
  <si>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</si>
  <si>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</si>
  <si>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</si>
  <si>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</si>
  <si>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</si>
  <si>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</si>
  <si>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</si>
  <si>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</si>
  <si>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</si>
  <si>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</si>
  <si>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</si>
  <si>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</si>
  <si>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</si>
  <si>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</si>
  <si>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</si>
  <si>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</si>
  <si>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</si>
  <si>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</si>
  <si>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</si>
  <si>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</si>
  <si>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</si>
  <si>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</si>
  <si>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</si>
  <si>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</si>
  <si>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</si>
  <si>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</si>
  <si>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</si>
  <si>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</si>
  <si>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</si>
  <si>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</si>
  <si>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</si>
  <si>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</si>
  <si>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</si>
  <si>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</si>
  <si>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</si>
  <si>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</si>
  <si>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</si>
  <si>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</si>
  <si>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</si>
  <si>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</si>
  <si>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</si>
  <si>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</si>
  <si>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</si>
  <si>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</si>
  <si>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</si>
  <si>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</si>
  <si>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</si>
  <si>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</si>
  <si>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</si>
  <si>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</si>
  <si>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</si>
  <si>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</si>
  <si>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</si>
  <si>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</si>
  <si>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</si>
  <si>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</si>
  <si>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</si>
  <si>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</si>
  <si>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</si>
  <si>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</si>
  <si>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</si>
  <si>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</si>
  <si>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</si>
  <si>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</si>
  <si>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</si>
  <si>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</si>
  <si>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</si>
  <si>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</si>
  <si>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</si>
  <si>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</si>
  <si>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</si>
  <si>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</si>
  <si>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</si>
  <si>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</si>
  <si>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</si>
  <si>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</si>
  <si>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</si>
  <si>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</si>
  <si>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</si>
  <si>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</si>
  <si>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</si>
  <si>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</si>
  <si>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</si>
  <si>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</si>
  <si>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</si>
  <si>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</si>
  <si>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</si>
  <si>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</si>
  <si>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</si>
  <si>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</si>
  <si>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</si>
  <si>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</si>
  <si>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</si>
  <si>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</si>
  <si>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</si>
  <si>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</si>
  <si>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</si>
  <si>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</si>
  <si>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</si>
  <si>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</si>
  <si>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</si>
  <si>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</si>
  <si>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</si>
  <si>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</si>
  <si>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</si>
  <si>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</si>
  <si>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</si>
  <si>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</si>
  <si>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</si>
  <si>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</si>
  <si>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</si>
  <si>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</si>
  <si>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</si>
  <si>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</si>
  <si>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</si>
  <si>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</si>
  <si>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</si>
  <si>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</si>
  <si>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</si>
  <si>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</si>
  <si>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</si>
  <si>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</si>
  <si>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</si>
  <si>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</si>
  <si>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</si>
  <si>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</si>
  <si>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</si>
  <si>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</si>
  <si>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</si>
  <si>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</si>
  <si>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</si>
  <si>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</si>
  <si>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</si>
  <si>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</si>
  <si>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</si>
  <si>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</si>
  <si>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</si>
  <si>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</si>
  <si>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</si>
  <si>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</si>
  <si>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</si>
  <si>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</si>
  <si>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</si>
  <si>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</si>
  <si>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</si>
  <si>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</si>
  <si>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</si>
  <si>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</si>
  <si>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</si>
  <si>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</si>
  <si>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</si>
  <si>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</si>
  <si>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</si>
  <si>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</si>
  <si>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</si>
  <si>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</si>
  <si>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</si>
  <si>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</si>
  <si>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</si>
  <si>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</si>
  <si>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</si>
  <si>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</si>
  <si>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</si>
  <si>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</si>
  <si>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</si>
  <si>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</si>
  <si>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</si>
  <si>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</si>
  <si>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</si>
  <si>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</si>
  <si>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</si>
  <si>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</si>
  <si>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</si>
  <si>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</si>
  <si>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</si>
  <si>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</si>
  <si>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</si>
  <si>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</si>
  <si>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</si>
  <si>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</si>
  <si>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</si>
  <si>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</si>
  <si>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</si>
  <si>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</si>
  <si>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</si>
  <si>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</si>
  <si>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</si>
  <si>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</si>
  <si>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</si>
  <si>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</si>
  <si>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</si>
  <si>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</si>
  <si>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</si>
  <si>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</si>
  <si>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</si>
  <si>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</si>
  <si>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</si>
  <si>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</si>
  <si>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</si>
  <si>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</si>
  <si>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</si>
  <si>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</si>
  <si>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</si>
  <si>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</si>
  <si>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</si>
  <si>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</si>
  <si>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</si>
  <si>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</si>
  <si>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</si>
  <si>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</si>
  <si>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</si>
  <si>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</si>
  <si>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</si>
  <si>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</si>
  <si>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</si>
  <si>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</si>
  <si>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</si>
  <si>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</si>
  <si>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</si>
  <si>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</si>
  <si>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</si>
  <si>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</si>
  <si>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</si>
  <si>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</si>
  <si>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</si>
  <si>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</si>
  <si>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</si>
  <si>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</si>
  <si>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</si>
  <si>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</si>
  <si>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</si>
  <si>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</si>
  <si>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</si>
  <si>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</si>
  <si>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</si>
  <si>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</si>
  <si>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</si>
  <si>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</si>
  <si>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</si>
  <si>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</si>
  <si>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</si>
  <si>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</si>
  <si>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</si>
  <si>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</si>
  <si>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</si>
  <si>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</si>
  <si>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</si>
  <si>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</si>
  <si>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</si>
  <si>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</si>
  <si>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</si>
  <si>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</si>
  <si>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</si>
  <si>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</si>
  <si>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</si>
  <si>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</si>
  <si>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</si>
  <si>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</si>
  <si>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</si>
  <si>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</si>
  <si>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</si>
  <si>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</si>
  <si>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</si>
  <si>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</si>
  <si>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</si>
  <si>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</si>
  <si>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</si>
  <si>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</si>
  <si>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</si>
  <si>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</si>
  <si>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</si>
  <si>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</si>
  <si>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</si>
  <si>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</si>
  <si>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</si>
  <si>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</si>
  <si>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</si>
  <si>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</si>
  <si>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</si>
  <si>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</si>
  <si>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</si>
  <si>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</si>
  <si>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</si>
  <si>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</si>
  <si>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</si>
  <si>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</si>
  <si>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</si>
  <si>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</si>
  <si>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</si>
  <si>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</si>
  <si>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</si>
  <si>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</si>
  <si>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</si>
  <si>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</si>
  <si>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</si>
  <si>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</si>
  <si>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</si>
  <si>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</si>
  <si>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</si>
  <si>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</si>
  <si>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</si>
  <si>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</si>
  <si>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</si>
  <si>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</si>
  <si>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</si>
  <si>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</si>
  <si>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</si>
  <si>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</si>
  <si>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</si>
  <si>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</si>
  <si>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</si>
  <si>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</si>
  <si>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</si>
  <si>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</si>
  <si>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</si>
  <si>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</si>
  <si>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</si>
  <si>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</si>
  <si>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</si>
  <si>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</si>
  <si>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</si>
  <si>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</si>
  <si>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</si>
  <si>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</si>
  <si>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</si>
  <si>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</si>
  <si>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</si>
  <si>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</si>
  <si>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</si>
  <si>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</si>
  <si>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</si>
  <si>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</si>
  <si>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</si>
  <si>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</si>
  <si>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</si>
  <si>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</si>
  <si>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</si>
  <si>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</si>
  <si>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</si>
  <si>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</si>
  <si>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</si>
  <si>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</si>
  <si>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</si>
  <si>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</si>
  <si>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</si>
  <si>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</si>
  <si>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</si>
  <si>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</si>
  <si>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</si>
  <si>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</si>
  <si>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</si>
  <si>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</si>
  <si>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</si>
  <si>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</si>
  <si>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</si>
  <si>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</si>
  <si>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</si>
  <si>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</si>
  <si>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</si>
  <si>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</si>
  <si>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</si>
  <si>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</si>
  <si>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</si>
  <si>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</si>
  <si>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</si>
  <si>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</si>
  <si>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</si>
  <si>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</si>
  <si>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</si>
  <si>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</si>
  <si>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</si>
  <si>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</si>
  <si>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</si>
  <si>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</si>
  <si>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</si>
  <si>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</si>
  <si>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</si>
  <si>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</si>
  <si>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</si>
  <si>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</si>
  <si>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</si>
  <si>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</si>
  <si>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</si>
  <si>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</si>
  <si>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</si>
  <si>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</si>
  <si>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</si>
  <si>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</si>
  <si>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</si>
  <si>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</si>
  <si>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</si>
  <si>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</si>
  <si>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</si>
  <si>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</si>
  <si>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</si>
  <si>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</si>
  <si>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</si>
  <si>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</si>
  <si>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</si>
  <si>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</si>
  <si>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</si>
  <si>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</si>
  <si>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</si>
  <si>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</si>
  <si>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</si>
  <si>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</si>
  <si>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</si>
  <si>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</si>
  <si>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</si>
  <si>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</si>
  <si>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</si>
  <si>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</si>
  <si>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</si>
  <si>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</si>
  <si>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</si>
  <si>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</si>
  <si>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</si>
  <si>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</si>
  <si>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</si>
  <si>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</si>
  <si>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</si>
  <si>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</si>
  <si>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</si>
  <si>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</si>
  <si>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</si>
  <si>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</si>
  <si>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</si>
  <si>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</si>
  <si>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</si>
  <si>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</si>
  <si>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</si>
  <si>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</si>
  <si>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</si>
  <si>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</si>
  <si>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</si>
  <si>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</si>
  <si>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</si>
  <si>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</si>
  <si>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</si>
  <si>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</si>
  <si>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</si>
  <si>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</si>
  <si>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</si>
  <si>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</si>
  <si>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</si>
  <si>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</si>
  <si>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</si>
  <si>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</si>
  <si>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</si>
  <si>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</si>
  <si>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</si>
  <si>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</si>
  <si>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</si>
  <si>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</si>
  <si>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</si>
  <si>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</si>
  <si>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</si>
  <si>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</si>
  <si>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</si>
  <si>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</si>
  <si>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</si>
  <si>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</si>
  <si>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</si>
  <si>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</si>
  <si>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</si>
  <si>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</si>
  <si>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</si>
  <si>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</si>
  <si>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</si>
  <si>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</si>
  <si>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</si>
  <si>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</si>
  <si>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</si>
  <si>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</si>
  <si>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</si>
  <si>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</si>
  <si>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</si>
  <si>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</si>
  <si>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</si>
  <si>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</si>
  <si>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</si>
  <si>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</si>
  <si>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</si>
  <si>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</si>
  <si>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</si>
  <si>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</si>
  <si>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</si>
  <si>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</si>
  <si>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</si>
  <si>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</si>
  <si>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</si>
  <si>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</si>
  <si>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</si>
  <si>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</si>
  <si>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</si>
  <si>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</si>
  <si>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</si>
  <si>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</si>
  <si>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</si>
  <si>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</si>
  <si>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</si>
  <si>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</si>
  <si>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</si>
  <si>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</si>
  <si>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</si>
  <si>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</si>
  <si>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</si>
  <si>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</si>
  <si>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</si>
  <si>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</si>
  <si>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</si>
  <si>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</si>
  <si>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</si>
  <si>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</si>
  <si>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</si>
  <si>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</si>
  <si>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</si>
  <si>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</si>
  <si>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</si>
  <si>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</si>
  <si>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</si>
  <si>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</si>
  <si>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</si>
  <si>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</si>
  <si>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</si>
  <si>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</si>
  <si>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</si>
  <si>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</si>
  <si>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</si>
  <si>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</si>
  <si>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</si>
  <si>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</si>
  <si>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</si>
  <si>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</si>
  <si>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</si>
  <si>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</si>
  <si>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</si>
  <si>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</si>
  <si>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</si>
  <si>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</si>
  <si>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</si>
  <si>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</si>
  <si>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</si>
  <si>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</si>
  <si>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</si>
  <si>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</si>
  <si>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</si>
  <si>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</si>
  <si>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</si>
  <si>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</si>
  <si>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</si>
  <si>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</si>
  <si>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</si>
  <si>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</si>
  <si>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</si>
  <si>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</si>
  <si>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</si>
  <si>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</si>
  <si>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</si>
  <si>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</si>
  <si>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</si>
  <si>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</si>
  <si>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</si>
  <si>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</si>
  <si>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</si>
  <si>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</si>
  <si>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</si>
  <si>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</si>
  <si>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</si>
  <si>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</si>
  <si>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</si>
  <si>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</si>
  <si>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</si>
  <si>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</si>
  <si>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</si>
  <si>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</si>
  <si>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</si>
  <si>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</si>
  <si>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</si>
  <si>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</si>
  <si>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</si>
  <si>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</si>
  <si>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</si>
  <si>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</si>
  <si>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</si>
  <si>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</si>
  <si>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</si>
  <si>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</si>
  <si>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</si>
  <si>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</si>
  <si>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</si>
  <si>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</si>
  <si>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</si>
  <si>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</si>
  <si>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</si>
  <si>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</si>
  <si>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</si>
  <si>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</si>
  <si>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</si>
  <si>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</si>
  <si>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</si>
  <si>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</si>
  <si>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</si>
  <si>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</si>
  <si>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</si>
  <si>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</si>
  <si>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</si>
  <si>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</si>
  <si>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</si>
  <si>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</si>
  <si>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</si>
  <si>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</si>
  <si>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</si>
  <si>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</si>
  <si>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</si>
  <si>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</si>
  <si>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</si>
  <si>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</si>
  <si>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</si>
  <si>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</si>
  <si>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</si>
  <si>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</si>
  <si>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</si>
  <si>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</si>
  <si>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</si>
  <si>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</si>
  <si>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</si>
  <si>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</si>
  <si>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</si>
  <si>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</si>
  <si>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</si>
  <si>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</si>
  <si>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</si>
  <si>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</si>
  <si>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</si>
  <si>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</si>
  <si>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</si>
  <si>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</si>
  <si>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</si>
  <si>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</si>
  <si>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</si>
  <si>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</si>
  <si>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</si>
  <si>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</si>
  <si>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</si>
  <si>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</si>
  <si>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</si>
  <si>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</si>
  <si>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</si>
  <si>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</si>
  <si>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</si>
  <si>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</si>
  <si>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</si>
  <si>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</si>
  <si>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</si>
  <si>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</si>
  <si>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</si>
  <si>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</si>
  <si>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</si>
  <si>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</si>
  <si>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</si>
  <si>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</si>
  <si>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</si>
  <si>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</si>
  <si>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</si>
  <si>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</si>
  <si>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</si>
  <si>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</si>
  <si>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</si>
  <si>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</si>
  <si>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</si>
  <si>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</si>
  <si>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</si>
  <si>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</si>
  <si>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</si>
  <si>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</si>
  <si>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</si>
  <si>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</si>
  <si>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</si>
  <si>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</si>
  <si>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</si>
  <si>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</si>
  <si>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</si>
  <si>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</si>
  <si>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</si>
  <si>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</si>
  <si>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</si>
  <si>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</si>
  <si>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</si>
  <si>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</si>
  <si>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</si>
  <si>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</si>
  <si>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</si>
  <si>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</si>
  <si>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</si>
  <si>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</si>
  <si>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</si>
  <si>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</si>
  <si>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</si>
  <si>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</si>
  <si>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</si>
  <si>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</si>
  <si>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</si>
  <si>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</si>
  <si>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</si>
  <si>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</si>
  <si>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</si>
  <si>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</si>
  <si>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</si>
  <si>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</si>
  <si>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</si>
  <si>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</si>
  <si>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</si>
  <si>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</si>
  <si>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</si>
  <si>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</si>
  <si>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</si>
  <si>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</si>
  <si>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</si>
  <si>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</si>
  <si>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</si>
  <si>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</si>
  <si>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</si>
  <si>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</si>
  <si>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</si>
  <si>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</si>
  <si>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</si>
  <si>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</si>
  <si>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</si>
  <si>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</si>
  <si>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</si>
  <si>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</si>
  <si>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</si>
  <si>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</si>
  <si>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</si>
  <si>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</si>
  <si>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</si>
  <si>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</si>
  <si>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</si>
  <si>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</si>
  <si>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</si>
  <si>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</si>
  <si>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</si>
  <si>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</si>
  <si>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</si>
  <si>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</si>
  <si>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</si>
  <si>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</si>
  <si>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</si>
  <si>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</si>
  <si>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</si>
  <si>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</si>
  <si>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</si>
  <si>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</si>
  <si>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</si>
  <si>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</si>
  <si>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</si>
  <si>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</si>
  <si>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</si>
  <si>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</si>
  <si>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</si>
  <si>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</si>
  <si>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</si>
  <si>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</si>
  <si>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</si>
  <si>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</si>
  <si>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</si>
  <si>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</si>
  <si>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</si>
  <si>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</si>
  <si>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</si>
  <si>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</si>
  <si>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</si>
  <si>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</si>
  <si>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</si>
  <si>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</si>
  <si>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</si>
  <si>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</si>
  <si>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</si>
  <si>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</si>
  <si>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</si>
  <si>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</si>
  <si>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</si>
  <si>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</si>
  <si>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</si>
  <si>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</si>
  <si>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</si>
  <si>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</si>
  <si>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</si>
  <si>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</si>
  <si>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</si>
  <si>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</si>
  <si>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</si>
  <si>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</si>
  <si>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</si>
  <si>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</si>
  <si>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</si>
  <si>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</si>
  <si>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</si>
  <si>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</si>
  <si>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</si>
  <si>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</si>
  <si>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</si>
  <si>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</si>
  <si>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</si>
  <si>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</si>
  <si>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</si>
  <si>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</si>
  <si>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</si>
  <si>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</si>
  <si>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</si>
  <si>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</si>
  <si>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</si>
  <si>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</si>
  <si>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</si>
  <si>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</si>
  <si>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</si>
  <si>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</si>
  <si>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</si>
  <si>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</si>
  <si>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</si>
  <si>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</si>
  <si>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</si>
  <si>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</si>
  <si>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</si>
  <si>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</si>
  <si>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</si>
  <si>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</si>
  <si>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</si>
  <si>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</si>
  <si>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</si>
  <si>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</si>
  <si>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</si>
  <si>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</si>
  <si>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</si>
  <si>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</si>
  <si>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</si>
  <si>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</si>
  <si>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</si>
  <si>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</si>
  <si>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</si>
  <si>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</si>
  <si>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</si>
  <si>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</si>
  <si>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</si>
  <si>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</si>
  <si>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</si>
  <si>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</si>
  <si>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</si>
  <si>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</si>
  <si>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</si>
  <si>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</si>
  <si>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</si>
  <si>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</si>
  <si>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</si>
  <si>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</si>
  <si>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</si>
  <si>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</si>
  <si>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</si>
  <si>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</si>
  <si>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</si>
  <si>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</si>
  <si>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</si>
  <si>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</si>
  <si>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</si>
  <si>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</si>
  <si>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</si>
  <si>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</si>
  <si>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</si>
  <si>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</si>
  <si>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</si>
  <si>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</si>
  <si>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</si>
  <si>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</si>
  <si>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</si>
  <si>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</si>
  <si>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</si>
  <si>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</si>
  <si>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</si>
  <si>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</si>
  <si>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</si>
  <si>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</si>
  <si>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</si>
  <si>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</si>
  <si>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</si>
  <si>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</si>
  <si>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</si>
  <si>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</si>
  <si>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</si>
  <si>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</si>
  <si>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</si>
  <si>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</si>
  <si>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</si>
  <si>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</si>
  <si>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</si>
  <si>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</si>
  <si>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</si>
  <si>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</si>
  <si>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</si>
  <si>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</si>
  <si>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</si>
  <si>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</si>
  <si>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</si>
  <si>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</si>
  <si>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</si>
  <si>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</si>
  <si>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</si>
  <si>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</si>
  <si>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</si>
  <si>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</si>
  <si>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</si>
  <si>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</si>
  <si>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</si>
  <si>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</si>
  <si>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</si>
  <si>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</si>
  <si>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</si>
  <si>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</si>
  <si>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</si>
  <si>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</si>
  <si>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</si>
  <si>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</si>
  <si>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</si>
  <si>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</si>
  <si>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</si>
  <si>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</si>
  <si>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</si>
  <si>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</si>
  <si>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</si>
  <si>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</si>
  <si>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</si>
  <si>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</si>
  <si>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</si>
  <si>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</si>
  <si>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</si>
  <si>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</si>
  <si>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</si>
  <si>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</si>
  <si>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</si>
  <si>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</si>
  <si>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</si>
  <si>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</si>
  <si>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</si>
  <si>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</si>
  <si>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</si>
  <si>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</si>
  <si>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</si>
  <si>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</si>
  <si>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</si>
  <si>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</si>
  <si>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</si>
  <si>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</si>
  <si>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</si>
  <si>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</si>
  <si>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</si>
  <si>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</si>
  <si>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</si>
  <si>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</si>
  <si>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</si>
  <si>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</si>
  <si>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</si>
  <si>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</si>
  <si>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</si>
  <si>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</si>
  <si>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</si>
  <si>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</si>
  <si>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</si>
  <si>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</si>
  <si>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</si>
  <si>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</si>
  <si>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</si>
  <si>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</si>
  <si>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</si>
  <si>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</si>
  <si>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</si>
  <si>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</si>
  <si>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</si>
  <si>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</si>
  <si>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</si>
  <si>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</si>
  <si>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</si>
  <si>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</si>
  <si>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</si>
  <si>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</si>
  <si>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</si>
  <si>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</si>
  <si>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</si>
  <si>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</si>
  <si>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</si>
  <si>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</si>
  <si>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</si>
  <si>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</si>
  <si>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</si>
  <si>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</si>
  <si>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</si>
  <si>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</si>
  <si>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</si>
  <si>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</si>
  <si>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</si>
  <si>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</si>
  <si>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</si>
  <si>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</si>
  <si>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</si>
  <si>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</si>
  <si>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</si>
  <si>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</si>
  <si>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</si>
  <si>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</si>
  <si>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</si>
  <si>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</si>
  <si>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</si>
  <si>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</si>
  <si>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</si>
  <si>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</si>
  <si>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</si>
  <si>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</si>
  <si>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</si>
  <si>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</si>
  <si>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</si>
  <si>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</si>
  <si>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</si>
  <si>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</si>
  <si>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</si>
  <si>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</si>
  <si>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</si>
  <si>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</si>
  <si>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</si>
  <si>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</si>
  <si>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</si>
  <si>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</si>
  <si>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</si>
  <si>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</si>
  <si>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</si>
  <si>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</si>
  <si>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</si>
  <si>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</si>
  <si>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</si>
  <si>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</si>
  <si>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</si>
  <si>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</si>
  <si>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</si>
  <si>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</si>
  <si>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</si>
  <si>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</si>
  <si>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</si>
  <si>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</si>
  <si>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</si>
  <si>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</si>
  <si>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</si>
  <si>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</si>
  <si>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</si>
  <si>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</si>
  <si>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</si>
  <si>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</si>
  <si>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</si>
  <si>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</si>
  <si>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</si>
  <si>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</si>
  <si>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</si>
  <si>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</si>
  <si>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</si>
  <si>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</si>
  <si>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</si>
  <si>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</si>
  <si>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</si>
  <si>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</si>
  <si>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</si>
  <si>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</si>
  <si>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</si>
  <si>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</si>
  <si>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</si>
  <si>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</si>
  <si>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</si>
  <si>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</si>
  <si>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</si>
  <si>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</si>
  <si>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</si>
  <si>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</si>
  <si>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</si>
  <si>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</si>
  <si>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</si>
  <si>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</si>
  <si>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</si>
  <si>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</si>
  <si>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</si>
  <si>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</si>
  <si>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</si>
  <si>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</si>
  <si>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</si>
  <si>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</si>
  <si>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</si>
  <si>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</si>
  <si>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</si>
  <si>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</si>
  <si>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</si>
  <si>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</si>
  <si>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</si>
  <si>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</si>
  <si>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</si>
  <si>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</si>
  <si>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</si>
  <si>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</si>
  <si>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</si>
  <si>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</si>
  <si>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</si>
  <si>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</si>
  <si>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</si>
  <si>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</si>
  <si>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</si>
  <si>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</si>
  <si>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</si>
  <si>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</si>
  <si>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</si>
  <si>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</si>
  <si>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</si>
  <si>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</si>
  <si>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</si>
  <si>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</si>
  <si>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</si>
  <si>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</si>
  <si>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</si>
  <si>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</si>
  <si>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</si>
  <si>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</si>
  <si>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</si>
  <si>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</si>
  <si>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</si>
  <si>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</si>
  <si>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</si>
  <si>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</si>
  <si>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</si>
  <si>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</si>
  <si>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</si>
  <si>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</si>
  <si>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</si>
  <si>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</si>
  <si>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</si>
  <si>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</si>
  <si>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</si>
  <si>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</si>
  <si>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</si>
  <si>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</si>
  <si>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</si>
  <si>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</si>
  <si>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</si>
  <si>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</si>
  <si>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</si>
  <si>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</si>
  <si>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</si>
  <si>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</si>
  <si>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</si>
  <si>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</si>
  <si>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</si>
  <si>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</si>
  <si>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</si>
  <si>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</si>
  <si>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</si>
  <si>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</si>
  <si>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</si>
  <si>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</si>
  <si>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</si>
  <si>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</si>
  <si>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</si>
  <si>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</si>
  <si>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</si>
  <si>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</si>
  <si>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</si>
  <si>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</si>
  <si>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</si>
  <si>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</si>
  <si>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</si>
  <si>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</si>
  <si>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</si>
  <si>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</si>
  <si>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</si>
  <si>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</si>
  <si>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</si>
  <si>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</si>
  <si>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</si>
  <si>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</si>
  <si>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</si>
  <si>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</si>
  <si>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</si>
  <si>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</si>
  <si>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</si>
  <si>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</si>
  <si>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</si>
  <si>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</si>
  <si>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</si>
  <si>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</si>
  <si>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</si>
  <si>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</si>
  <si>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</si>
  <si>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</si>
  <si>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</si>
  <si>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</si>
  <si>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</si>
  <si>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</si>
  <si>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</si>
  <si>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</si>
  <si>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</si>
  <si>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</si>
  <si>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</si>
  <si>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</si>
  <si>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</si>
  <si>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</si>
  <si>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</si>
  <si>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</si>
  <si>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</si>
  <si>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</si>
  <si>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</si>
  <si>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</si>
  <si>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</si>
  <si>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</si>
  <si>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</si>
  <si>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</si>
  <si>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</si>
  <si>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</si>
  <si>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</si>
  <si>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</si>
  <si>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</si>
  <si>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</si>
  <si>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</si>
  <si>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</si>
  <si>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</si>
  <si>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</si>
  <si>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</si>
  <si>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</si>
  <si>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</si>
  <si>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</si>
  <si>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</si>
  <si>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</si>
  <si>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</si>
  <si>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</si>
  <si>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</si>
  <si>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</si>
  <si>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</si>
  <si>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</si>
  <si>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</si>
  <si>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</si>
  <si>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</si>
  <si>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</si>
  <si>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</si>
  <si>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</si>
  <si>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</si>
  <si>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</si>
  <si>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</si>
  <si>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</si>
  <si>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</si>
  <si>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</si>
  <si>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</si>
  <si>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</si>
  <si>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</si>
  <si>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</si>
  <si>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</si>
  <si>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</si>
  <si>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</si>
  <si>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</si>
  <si>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</si>
  <si>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</si>
  <si>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</si>
  <si>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</si>
  <si>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</si>
  <si>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</si>
  <si>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</si>
  <si>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</si>
  <si>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</si>
  <si>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</si>
  <si>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</si>
  <si>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</si>
  <si>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</si>
  <si>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</si>
  <si>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</si>
  <si>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</si>
  <si>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</si>
  <si>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</si>
  <si>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</si>
  <si>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</si>
  <si>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</si>
  <si>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</si>
  <si>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</si>
  <si>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</si>
  <si>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</si>
  <si>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</si>
  <si>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</si>
  <si>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</si>
  <si>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</si>
  <si>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</si>
  <si>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</si>
  <si>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</si>
  <si>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</si>
  <si>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</si>
  <si>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</si>
  <si>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</si>
  <si>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</si>
  <si>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</si>
  <si>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</si>
  <si>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</si>
  <si>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</si>
  <si>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</si>
  <si>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</si>
  <si>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</si>
  <si>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</si>
  <si>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</si>
  <si>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</si>
  <si>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</si>
  <si>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</si>
  <si>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</si>
  <si>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</si>
  <si>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</si>
  <si>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</si>
  <si>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</si>
  <si>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</si>
  <si>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</si>
  <si>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</si>
  <si>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</si>
  <si>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</si>
  <si>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</si>
  <si>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</si>
  <si>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</si>
  <si>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</si>
  <si>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</si>
  <si>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</si>
  <si>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</si>
  <si>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</si>
  <si>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</si>
  <si>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</si>
  <si>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</si>
  <si>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</si>
  <si>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</si>
  <si>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</si>
  <si>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</si>
  <si>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</si>
  <si>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</si>
  <si>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</si>
  <si>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</si>
  <si>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</si>
  <si>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</si>
  <si>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</si>
  <si>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</si>
  <si>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</si>
  <si>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</si>
  <si>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</si>
  <si>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</si>
  <si>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</si>
  <si>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</si>
  <si>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</si>
  <si>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</si>
  <si>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</si>
  <si>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</si>
  <si>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</si>
  <si>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</si>
  <si>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</si>
  <si>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</si>
  <si>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</si>
  <si>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</si>
  <si>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</si>
  <si>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</si>
  <si>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</si>
  <si>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</si>
  <si>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</si>
  <si>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</si>
  <si>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</si>
  <si>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</si>
  <si>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</si>
  <si>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</si>
  <si>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</si>
  <si>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</si>
  <si>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</si>
  <si>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</si>
  <si>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</si>
  <si>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</si>
  <si>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</si>
  <si>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</si>
  <si>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</si>
  <si>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</si>
  <si>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</si>
  <si>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</si>
  <si>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</si>
  <si>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</si>
  <si>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</si>
  <si>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</si>
  <si>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</si>
  <si>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</si>
  <si>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</si>
  <si>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</si>
  <si>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</si>
  <si>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</si>
  <si>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</si>
  <si>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</si>
  <si>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</si>
  <si>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</si>
  <si>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</si>
  <si>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</si>
  <si>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</si>
  <si>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</si>
  <si>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</si>
  <si>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</si>
  <si>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</si>
  <si>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</si>
  <si>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</si>
  <si>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</si>
  <si>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</si>
  <si>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</si>
  <si>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</si>
  <si>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</si>
  <si>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</si>
  <si>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</si>
  <si>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</si>
  <si>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</si>
  <si>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</si>
  <si>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</si>
  <si>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</si>
  <si>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</si>
  <si>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</si>
  <si>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</si>
  <si>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</si>
  <si>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</si>
  <si>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</si>
  <si>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</si>
  <si>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</si>
  <si>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</si>
  <si>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</si>
  <si>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</si>
  <si>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</si>
  <si>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</si>
  <si>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</si>
  <si>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</si>
  <si>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</si>
  <si>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</si>
  <si>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</si>
  <si>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</si>
  <si>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</si>
  <si>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</si>
  <si>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</si>
  <si>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</si>
  <si>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</si>
  <si>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</si>
  <si>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</si>
  <si>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</si>
  <si>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</si>
  <si>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</si>
  <si>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</si>
  <si>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</si>
  <si>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</si>
  <si>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</si>
  <si>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</si>
  <si>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</si>
  <si>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</si>
  <si>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</si>
  <si>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</si>
  <si>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</si>
  <si>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</si>
  <si>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</si>
  <si>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</si>
  <si>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</si>
  <si>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</si>
  <si>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</si>
  <si>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</si>
  <si>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</si>
  <si>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</si>
  <si>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</si>
  <si>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</si>
  <si>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</si>
  <si>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</si>
  <si>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</si>
  <si>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</si>
  <si>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</si>
  <si>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</si>
  <si>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</si>
  <si>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</si>
  <si>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</si>
  <si>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</si>
  <si>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</si>
  <si>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</si>
  <si>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</si>
  <si>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</si>
  <si>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</si>
  <si>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</si>
  <si>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</si>
  <si>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</si>
  <si>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</si>
  <si>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</si>
  <si>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</si>
  <si>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</si>
  <si>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</si>
  <si>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</si>
  <si>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</si>
  <si>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</si>
  <si>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</si>
  <si>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</si>
  <si>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</si>
  <si>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</si>
  <si>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</si>
  <si>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</si>
  <si>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</si>
  <si>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</si>
  <si>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</si>
  <si>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</si>
  <si>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</si>
  <si>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</si>
  <si>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</si>
  <si>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</si>
  <si>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</si>
  <si>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</si>
  <si>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</si>
  <si>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</si>
  <si>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</si>
  <si>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</si>
  <si>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</si>
  <si>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</si>
  <si>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</si>
  <si>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</si>
  <si>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</si>
  <si>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</si>
  <si>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</si>
  <si>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</si>
  <si>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</si>
  <si>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</si>
  <si>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</si>
  <si>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</si>
  <si>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</si>
  <si>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</si>
  <si>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</si>
  <si>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</si>
  <si>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</si>
  <si>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</si>
  <si>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</si>
  <si>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</si>
  <si>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</si>
  <si>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</si>
  <si>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</si>
  <si>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</si>
  <si>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</si>
  <si>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</si>
  <si>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</si>
  <si>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</si>
  <si>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</si>
  <si>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</si>
  <si>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</si>
  <si>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</si>
  <si>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</si>
  <si>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</si>
  <si>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</si>
  <si>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</si>
  <si>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</si>
  <si>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</si>
  <si>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</si>
  <si>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</si>
  <si>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</si>
  <si>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</si>
  <si>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</si>
  <si>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</si>
  <si>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</si>
  <si>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</si>
  <si>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</si>
  <si>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</si>
  <si>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</si>
  <si>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</si>
  <si>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</si>
  <si>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</si>
  <si>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</si>
  <si>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</si>
  <si>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</si>
  <si>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</si>
  <si>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</si>
  <si>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</si>
  <si>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</si>
  <si>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</si>
  <si>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</si>
  <si>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</si>
  <si>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</si>
  <si>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</si>
  <si>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</si>
  <si>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</si>
  <si>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</si>
  <si>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</si>
  <si>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</si>
  <si>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</si>
  <si>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</si>
  <si>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</si>
  <si>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</si>
  <si>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</si>
  <si>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</si>
  <si>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</si>
  <si>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</si>
  <si>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</si>
  <si>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</si>
  <si>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</si>
  <si>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</si>
  <si>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</si>
  <si>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</si>
  <si>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</si>
  <si>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</si>
  <si>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</si>
  <si>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</si>
  <si>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</si>
  <si>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</si>
  <si>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</si>
  <si>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</si>
  <si>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</si>
  <si>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</si>
  <si>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</si>
  <si>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</si>
  <si>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</si>
  <si>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</si>
  <si>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</si>
  <si>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</si>
  <si>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</si>
  <si>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</si>
  <si>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</si>
  <si>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</si>
  <si>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</si>
  <si>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</si>
  <si>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</si>
  <si>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</si>
  <si>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</si>
  <si>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</si>
  <si>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</si>
  <si>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</si>
  <si>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</si>
  <si>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</si>
  <si>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</si>
  <si>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</si>
  <si>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</si>
  <si>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</si>
  <si>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</si>
  <si>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</si>
  <si>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</si>
  <si>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</si>
  <si>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</si>
  <si>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</si>
  <si>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</si>
  <si>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</si>
  <si>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</si>
  <si>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</si>
  <si>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</si>
  <si>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</si>
  <si>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</si>
  <si>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</si>
  <si>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</si>
  <si>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</si>
  <si>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</si>
  <si>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</si>
  <si>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</si>
  <si>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</si>
  <si>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</si>
  <si>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</si>
  <si>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</si>
  <si>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</si>
  <si>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</si>
  <si>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</si>
  <si>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</si>
  <si>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</si>
  <si>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</si>
  <si>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</si>
  <si>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</si>
  <si>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</si>
  <si>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</si>
  <si>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</si>
  <si>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</si>
  <si>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</si>
  <si>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</si>
  <si>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</si>
  <si>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</si>
  <si>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</si>
  <si>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</si>
  <si>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</si>
  <si>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</si>
  <si>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</si>
  <si>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</si>
  <si>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</si>
  <si>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</si>
  <si>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</si>
  <si>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</si>
  <si>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</si>
  <si>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</si>
  <si>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</si>
  <si>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</si>
  <si>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</si>
  <si>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</si>
  <si>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</si>
  <si>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</si>
  <si>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</si>
  <si>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</si>
  <si>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</si>
  <si>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</si>
  <si>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</si>
  <si>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</si>
  <si>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</si>
  <si>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</si>
  <si>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</si>
  <si>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</si>
  <si>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</si>
  <si>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</si>
  <si>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</si>
  <si>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</si>
  <si>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</si>
  <si>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</si>
  <si>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</si>
  <si>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</si>
  <si>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</si>
  <si>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</si>
  <si>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</si>
  <si>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</si>
  <si>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</si>
  <si>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</si>
  <si>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</si>
  <si>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</si>
  <si>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</si>
  <si>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</si>
  <si>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</si>
  <si>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</si>
  <si>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</si>
  <si>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</si>
  <si>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</si>
  <si>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</si>
  <si>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</si>
  <si>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</si>
  <si>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</si>
  <si>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</si>
  <si>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</si>
  <si>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</si>
  <si>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</si>
  <si>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</si>
  <si>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</si>
  <si>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</si>
  <si>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</si>
  <si>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</si>
  <si>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</si>
  <si>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</si>
  <si>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</si>
  <si>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</si>
  <si>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</si>
  <si>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</si>
  <si>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</si>
  <si>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</si>
  <si>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</si>
  <si>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</si>
  <si>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</si>
  <si>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</si>
  <si>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</si>
  <si>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</si>
  <si>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</si>
  <si>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</si>
  <si>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</si>
  <si>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</si>
  <si>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</si>
  <si>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</si>
  <si>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</si>
  <si>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</si>
  <si>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</si>
  <si>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</si>
  <si>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</si>
  <si>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</si>
  <si>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</si>
  <si>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</si>
  <si>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</si>
  <si>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</si>
  <si>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</si>
  <si>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</si>
  <si>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</si>
  <si>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</si>
  <si>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</si>
  <si>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</si>
  <si>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</si>
  <si>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</si>
  <si>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</si>
  <si>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</si>
  <si>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</si>
  <si>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</si>
  <si>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</si>
  <si>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</si>
  <si>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</si>
  <si>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</si>
  <si>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</si>
  <si>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</si>
  <si>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</si>
  <si>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</si>
  <si>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</si>
  <si>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</si>
  <si>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</si>
  <si>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</si>
  <si>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</si>
  <si>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</si>
  <si>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</si>
  <si>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</si>
  <si>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</si>
  <si>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</si>
  <si>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</si>
  <si>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</si>
  <si>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</si>
  <si>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</si>
  <si>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</si>
  <si>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</si>
  <si>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</si>
  <si>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</si>
  <si>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</si>
  <si>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</si>
  <si>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</si>
  <si>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</si>
  <si>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</si>
  <si>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</si>
  <si>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</si>
  <si>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</si>
  <si>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</si>
  <si>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</si>
  <si>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</si>
  <si>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</si>
  <si>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</si>
  <si>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</si>
  <si>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</si>
  <si>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</si>
  <si>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</si>
  <si>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</si>
  <si>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</si>
  <si>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</si>
  <si>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</si>
  <si>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</si>
  <si>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</si>
  <si>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</si>
  <si>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</si>
  <si>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</si>
  <si>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</si>
  <si>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</si>
  <si>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</si>
  <si>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</si>
  <si>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</si>
  <si>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</si>
  <si>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</si>
  <si>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</si>
  <si>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</si>
  <si>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</si>
  <si>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</si>
  <si>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</si>
  <si>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</si>
  <si>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</si>
  <si>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</si>
  <si>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</si>
  <si>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</si>
  <si>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</si>
  <si>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</si>
  <si>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</si>
  <si>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</si>
  <si>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</si>
  <si>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</si>
  <si>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</si>
  <si>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</si>
  <si>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</si>
  <si>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</si>
  <si>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</si>
  <si>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</si>
  <si>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</si>
  <si>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</si>
  <si>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</si>
  <si>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</si>
  <si>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</si>
  <si>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</si>
  <si>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</si>
  <si>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</si>
  <si>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</si>
  <si>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</si>
  <si>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</si>
  <si>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</si>
  <si>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</si>
  <si>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</si>
  <si>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</si>
  <si>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</si>
  <si>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</si>
  <si>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</si>
  <si>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</si>
  <si>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</si>
  <si>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</si>
  <si>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</si>
  <si>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</si>
  <si>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</si>
  <si>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</si>
  <si>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</si>
  <si>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</si>
  <si>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</si>
  <si>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</si>
  <si>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</si>
  <si>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</si>
  <si>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</si>
  <si>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</si>
  <si>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</si>
  <si>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</si>
  <si>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</si>
  <si>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</si>
  <si>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</si>
  <si>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</si>
  <si>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</si>
  <si>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</si>
  <si>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</si>
  <si>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</si>
  <si>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</si>
  <si>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</si>
  <si>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</si>
  <si>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</si>
  <si>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</si>
  <si>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</si>
  <si>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</si>
  <si>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</si>
  <si>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</si>
  <si>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</si>
  <si>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</si>
  <si>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</si>
  <si>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</si>
  <si>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</si>
  <si>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</si>
  <si>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</si>
  <si>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</si>
  <si>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</si>
  <si>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</si>
  <si>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</si>
  <si>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</si>
  <si>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</si>
  <si>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</si>
  <si>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</si>
  <si>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</si>
  <si>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</si>
  <si>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</si>
  <si>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</si>
  <si>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</si>
  <si>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</si>
  <si>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</si>
  <si>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</si>
  <si>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</si>
  <si>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</si>
  <si>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</si>
  <si>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</si>
  <si>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</si>
  <si>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</si>
  <si>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</si>
  <si>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</si>
  <si>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</si>
  <si>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</si>
  <si>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</si>
  <si>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</si>
  <si>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</si>
  <si>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</si>
  <si>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</si>
  <si>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</si>
  <si>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</si>
  <si>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</si>
  <si>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</si>
  <si>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</si>
  <si>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</si>
  <si>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</si>
  <si>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</si>
  <si>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</si>
  <si>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</si>
  <si>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</si>
  <si>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</si>
  <si>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</si>
  <si>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</si>
  <si>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</si>
  <si>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</si>
  <si>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</si>
  <si>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</si>
  <si>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</si>
  <si>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</si>
  <si>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</si>
  <si>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</si>
  <si>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</si>
  <si>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</si>
  <si>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</si>
  <si>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</si>
  <si>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</si>
  <si>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</si>
  <si>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</si>
  <si>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</si>
  <si>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</si>
  <si>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</si>
  <si>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</si>
  <si>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</si>
  <si>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</si>
  <si>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</si>
  <si>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</si>
  <si>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</si>
  <si>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</si>
  <si>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</si>
  <si>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</si>
  <si>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</si>
  <si>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</si>
  <si>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</si>
  <si>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</si>
  <si>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</si>
  <si>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</si>
  <si>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</si>
  <si>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</si>
  <si>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</si>
  <si>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</si>
  <si>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</si>
  <si>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</si>
  <si>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</si>
  <si>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</si>
  <si>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</si>
  <si>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</si>
  <si>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</si>
  <si>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</si>
  <si>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</si>
  <si>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</si>
  <si>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</si>
  <si>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</si>
  <si>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</si>
  <si>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</si>
  <si>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</si>
  <si>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</si>
  <si>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</si>
  <si>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</si>
  <si>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</si>
  <si>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</si>
  <si>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</si>
  <si>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</si>
  <si>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</si>
  <si>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</si>
  <si>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</si>
  <si>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</si>
  <si>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</si>
  <si>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</si>
  <si>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</si>
  <si>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</si>
  <si>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</si>
  <si>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</si>
  <si>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</si>
  <si>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</si>
  <si>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</si>
  <si>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</si>
  <si>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</si>
  <si>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</si>
  <si>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</si>
  <si>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</si>
  <si>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</si>
  <si>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</si>
  <si>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</si>
  <si>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</si>
  <si>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</si>
  <si>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</si>
  <si>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</si>
  <si>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</si>
  <si>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</si>
  <si>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</si>
  <si>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</si>
  <si>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</si>
  <si>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</si>
  <si>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</si>
  <si>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</si>
  <si>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</si>
  <si>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</si>
  <si>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</si>
  <si>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</si>
  <si>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</si>
  <si>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</si>
  <si>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</si>
  <si>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</si>
  <si>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</si>
  <si>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</si>
  <si>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</si>
  <si>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</si>
  <si>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</si>
  <si>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</si>
  <si>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</si>
  <si>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</si>
  <si>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</si>
  <si>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</si>
  <si>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</si>
  <si>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</si>
  <si>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</si>
  <si>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</si>
  <si>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</si>
  <si>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</si>
  <si>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</si>
  <si>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</si>
  <si>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</si>
  <si>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</si>
  <si>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</si>
  <si>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</si>
  <si>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</si>
  <si>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</si>
  <si>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</si>
  <si>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</si>
  <si>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</si>
  <si>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</si>
  <si>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</si>
  <si>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</si>
  <si>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</si>
  <si>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</si>
  <si>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</si>
  <si>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</si>
  <si>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</si>
  <si>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</si>
  <si>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</si>
  <si>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</si>
  <si>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</si>
  <si>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</si>
  <si>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</si>
  <si>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</si>
  <si>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</si>
  <si>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</si>
  <si>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</si>
  <si>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</si>
  <si>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</si>
  <si>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</si>
  <si>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</si>
  <si>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</si>
  <si>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</si>
  <si>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</si>
  <si>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</si>
  <si>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</si>
  <si>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</si>
  <si>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</si>
  <si>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</si>
  <si>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</si>
  <si>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</si>
  <si>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</si>
  <si>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</si>
  <si>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</si>
  <si>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</si>
  <si>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</si>
  <si>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</si>
  <si>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</si>
  <si>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</si>
  <si>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</si>
  <si>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</si>
  <si>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</si>
  <si>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</si>
  <si>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</si>
  <si>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</si>
  <si>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</si>
  <si>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</si>
  <si>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</si>
  <si>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</si>
  <si>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</si>
  <si>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</si>
  <si>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</si>
  <si>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</si>
  <si>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</si>
  <si>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</si>
  <si>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</si>
  <si>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</si>
  <si>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</si>
  <si>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</si>
  <si>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</si>
  <si>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</si>
  <si>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</si>
  <si>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</si>
  <si>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</si>
  <si>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</si>
  <si>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</si>
  <si>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</si>
  <si>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</si>
  <si>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</si>
  <si>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</si>
  <si>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</si>
  <si>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</si>
  <si>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</si>
  <si>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</si>
  <si>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</si>
  <si>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</si>
  <si>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</si>
  <si>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</si>
  <si>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</si>
  <si>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</si>
  <si>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</si>
  <si>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</si>
  <si>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</si>
  <si>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</si>
  <si>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</si>
  <si>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</si>
  <si>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</si>
  <si>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</si>
  <si>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</si>
  <si>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</si>
  <si>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</si>
  <si>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</si>
  <si>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</si>
  <si>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</si>
  <si>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</si>
  <si>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</si>
  <si>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</si>
  <si>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</si>
  <si>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</si>
  <si>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</si>
  <si>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</si>
  <si>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</si>
  <si>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</si>
  <si>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</si>
  <si>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</si>
  <si>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</si>
  <si>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</si>
  <si>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</si>
  <si>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</si>
  <si>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</si>
  <si>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</si>
  <si>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</si>
  <si>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</si>
  <si>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</si>
  <si>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</si>
  <si>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</si>
  <si>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</si>
  <si>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</si>
  <si>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</si>
  <si>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</si>
  <si>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</si>
  <si>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</si>
  <si>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</si>
  <si>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</si>
  <si>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</si>
  <si>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</si>
  <si>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</si>
  <si>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</si>
  <si>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</si>
  <si>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</si>
  <si>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</si>
  <si>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</si>
  <si>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</si>
  <si>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</si>
  <si>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</si>
  <si>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</si>
  <si>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</si>
  <si>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</si>
  <si>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</si>
  <si>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</si>
  <si>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</si>
  <si>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</si>
  <si>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</si>
  <si>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</si>
  <si>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</si>
  <si>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</si>
  <si>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</si>
  <si>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</si>
  <si>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</si>
  <si>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</si>
  <si>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</si>
  <si>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</si>
  <si>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</si>
  <si>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</si>
  <si>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</si>
  <si>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</si>
  <si>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</si>
  <si>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</si>
  <si>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</si>
  <si>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</si>
  <si>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</si>
  <si>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</si>
  <si>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</si>
  <si>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</si>
  <si>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</si>
  <si>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</si>
  <si>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</si>
  <si>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</si>
  <si>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</si>
  <si>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</si>
  <si>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</si>
  <si>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</si>
  <si>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</si>
  <si>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</si>
  <si>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</si>
  <si>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</si>
  <si>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</si>
  <si>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</si>
  <si>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</si>
  <si>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</si>
  <si>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</si>
  <si>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</si>
  <si>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</si>
  <si>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</si>
  <si>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</si>
  <si>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</si>
  <si>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</si>
  <si>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</si>
  <si>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</si>
  <si>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</si>
  <si>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</si>
  <si>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</si>
  <si>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</si>
  <si>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</si>
  <si>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</si>
  <si>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</si>
  <si>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</si>
  <si>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</si>
  <si>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</si>
  <si>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</si>
  <si>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</si>
  <si>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</si>
  <si>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</si>
  <si>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</si>
  <si>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</si>
  <si>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</si>
  <si>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</si>
  <si>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</si>
  <si>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</si>
  <si>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</si>
  <si>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</si>
  <si>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</si>
  <si>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</si>
  <si>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</si>
  <si>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</si>
  <si>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</si>
  <si>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</si>
  <si>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</si>
  <si>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</si>
  <si>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</si>
  <si>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</si>
  <si>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</si>
  <si>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</si>
  <si>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</si>
  <si>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</si>
  <si>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</si>
  <si>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</si>
  <si>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</si>
  <si>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</si>
  <si>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</si>
  <si>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</si>
  <si>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</si>
  <si>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</si>
  <si>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</si>
  <si>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</si>
  <si>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</si>
  <si>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</si>
  <si>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</si>
  <si>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</si>
  <si>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</si>
  <si>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</si>
  <si>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</si>
  <si>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</si>
  <si>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</si>
  <si>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</si>
  <si>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</si>
  <si>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</si>
  <si>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</si>
  <si>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</si>
  <si>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</si>
  <si>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</si>
  <si>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</si>
  <si>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</si>
  <si>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</si>
  <si>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</si>
  <si>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</si>
  <si>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</si>
  <si>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</si>
  <si>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</si>
  <si>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</si>
  <si>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</si>
  <si>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</si>
  <si>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</si>
  <si>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</si>
  <si>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</si>
  <si>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</si>
  <si>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</si>
  <si>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</si>
  <si>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</si>
  <si>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</si>
  <si>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</si>
  <si>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</si>
  <si>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</si>
  <si>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</si>
  <si>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</si>
  <si>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</si>
  <si>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</si>
  <si>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</si>
  <si>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</si>
  <si>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</si>
  <si>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</si>
  <si>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</si>
  <si>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</si>
  <si>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</si>
  <si>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</si>
  <si>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</si>
  <si>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</si>
  <si>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</si>
  <si>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</si>
  <si>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</si>
  <si>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</si>
  <si>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</si>
  <si>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</si>
  <si>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</si>
  <si>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</si>
  <si>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</si>
  <si>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</si>
  <si>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</si>
  <si>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</si>
  <si>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</si>
  <si>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</si>
  <si>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</si>
  <si>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</si>
  <si>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</si>
  <si>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</si>
  <si>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</si>
  <si>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</si>
  <si>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</si>
  <si>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</si>
  <si>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</si>
  <si>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</si>
  <si>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</si>
  <si>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</si>
  <si>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</si>
  <si>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</si>
  <si>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</si>
  <si>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</si>
  <si>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</si>
  <si>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</si>
  <si>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</si>
  <si>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</si>
  <si>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</si>
  <si>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</si>
  <si>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</si>
  <si>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</si>
  <si>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</si>
  <si>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</si>
  <si>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</si>
  <si>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</si>
  <si>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</si>
  <si>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</si>
  <si>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</si>
  <si>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</si>
  <si>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</si>
  <si>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</si>
  <si>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</si>
  <si>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</si>
  <si>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</si>
  <si>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</si>
  <si>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</si>
  <si>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</si>
  <si>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</si>
  <si>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</si>
  <si>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</si>
  <si>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</si>
  <si>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</si>
  <si>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</si>
  <si>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</si>
  <si>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</si>
  <si>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</si>
  <si>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</si>
  <si>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</si>
  <si>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</si>
  <si>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</si>
  <si>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</si>
  <si>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</si>
  <si>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</si>
  <si>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</si>
  <si>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</si>
  <si>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</si>
  <si>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</si>
  <si>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</si>
  <si>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</si>
  <si>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</si>
  <si>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</si>
  <si>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</si>
  <si>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</si>
  <si>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</si>
  <si>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</si>
  <si>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</si>
  <si>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</si>
  <si>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</si>
  <si>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</si>
  <si>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</si>
  <si>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</si>
  <si>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</si>
  <si>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</si>
  <si>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</si>
  <si>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</si>
  <si>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</si>
  <si>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</si>
  <si>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</si>
  <si>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</si>
  <si>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</si>
  <si>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</si>
  <si>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</si>
  <si>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</si>
  <si>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</si>
  <si>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</si>
  <si>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</si>
  <si>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</si>
  <si>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</si>
  <si>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</si>
  <si>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</si>
  <si>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</si>
  <si>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</si>
  <si>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</si>
  <si>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</si>
  <si>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</si>
  <si>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</si>
  <si>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</si>
  <si>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</si>
  <si>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</si>
  <si>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</si>
  <si>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</si>
  <si>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</si>
  <si>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</si>
  <si>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</si>
  <si>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</si>
  <si>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</si>
  <si>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</si>
  <si>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</si>
  <si>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</si>
  <si>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</si>
  <si>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</si>
  <si>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</si>
  <si>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</si>
  <si>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</si>
  <si>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</si>
  <si>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</si>
  <si>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</si>
  <si>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</si>
  <si>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</si>
  <si>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</si>
  <si>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</si>
  <si>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</si>
  <si>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</si>
  <si>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</si>
  <si>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</si>
  <si>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</si>
  <si>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</si>
  <si>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</si>
  <si>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</si>
  <si>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</si>
  <si>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</si>
  <si>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</si>
  <si>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</si>
  <si>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</si>
  <si>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</si>
  <si>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</si>
  <si>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</si>
  <si>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</si>
  <si>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</si>
  <si>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</si>
  <si>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</si>
  <si>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</si>
  <si>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</si>
  <si>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</si>
  <si>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</si>
  <si>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</si>
  <si>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</si>
  <si>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</si>
  <si>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</si>
  <si>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</si>
  <si>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</si>
  <si>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</si>
  <si>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</si>
  <si>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</si>
  <si>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</si>
  <si>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</si>
  <si>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</si>
  <si>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</si>
  <si>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</si>
  <si>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</si>
  <si>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</si>
  <si>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</si>
  <si>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</si>
  <si>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</si>
  <si>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</si>
  <si>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</si>
  <si>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</si>
  <si>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</si>
  <si>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</si>
  <si>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</si>
  <si>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</si>
  <si>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</si>
  <si>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</si>
  <si>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</si>
  <si>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</si>
  <si>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</si>
  <si>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</si>
  <si>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</si>
  <si>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</si>
  <si>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</si>
  <si>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</si>
  <si>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</si>
  <si>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</si>
  <si>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</si>
  <si>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</si>
  <si>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</si>
  <si>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</si>
  <si>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</si>
  <si>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</si>
  <si>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</si>
  <si>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</si>
  <si>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</si>
  <si>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</si>
  <si>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</si>
  <si>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</si>
  <si>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</si>
  <si>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</si>
  <si>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</si>
  <si>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</si>
  <si>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</si>
  <si>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</si>
  <si>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</si>
  <si>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</si>
  <si>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</si>
  <si>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</si>
  <si>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</si>
  <si>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</si>
  <si>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</si>
  <si>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</si>
  <si>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</si>
  <si>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</si>
  <si>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</si>
  <si>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</si>
  <si>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</si>
  <si>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</si>
  <si>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</si>
  <si>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</si>
  <si>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</si>
  <si>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</si>
  <si>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</si>
  <si>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</si>
  <si>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</si>
  <si>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</si>
  <si>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</si>
  <si>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</si>
  <si>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</si>
  <si>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</si>
  <si>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</si>
  <si>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</si>
  <si>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</si>
  <si>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</si>
  <si>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</si>
  <si>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</si>
  <si>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</si>
  <si>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</si>
  <si>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</si>
  <si>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</si>
  <si>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</si>
  <si>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</si>
  <si>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</si>
  <si>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</si>
  <si>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</si>
  <si>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</si>
  <si>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</si>
  <si>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</si>
  <si>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</si>
  <si>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</si>
  <si>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</si>
  <si>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</si>
  <si>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</si>
  <si>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</si>
  <si>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</si>
  <si>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</si>
  <si>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</si>
  <si>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</si>
  <si>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</si>
  <si>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</si>
  <si>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</si>
  <si>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</si>
  <si>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</si>
  <si>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</si>
  <si>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</si>
  <si>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</si>
  <si>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</si>
  <si>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</si>
  <si>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</si>
  <si>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</si>
  <si>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</si>
  <si>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</si>
  <si>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</si>
  <si>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</si>
  <si>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</si>
  <si>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</si>
  <si>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</si>
  <si>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</si>
  <si>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</si>
  <si>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</si>
  <si>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</si>
  <si>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</si>
  <si>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</si>
  <si>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</si>
  <si>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</si>
  <si>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</si>
  <si>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</si>
  <si>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</si>
  <si>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</si>
  <si>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</si>
  <si>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</si>
  <si>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</si>
  <si>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</si>
  <si>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</si>
  <si>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</si>
  <si>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</si>
  <si>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</si>
  <si>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</si>
  <si>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</si>
  <si>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</si>
  <si>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</si>
  <si>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</si>
  <si>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</si>
  <si>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</si>
  <si>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</si>
  <si>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</si>
  <si>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</si>
  <si>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</si>
  <si>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</si>
  <si>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</si>
  <si>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</si>
  <si>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</si>
  <si>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</si>
  <si>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</si>
  <si>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</si>
  <si>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</si>
  <si>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</si>
  <si>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</si>
  <si>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</si>
  <si>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</si>
  <si>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</si>
  <si>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</si>
  <si>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</si>
  <si>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</si>
  <si>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</si>
  <si>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</si>
  <si>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</si>
  <si>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</si>
  <si>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</si>
  <si>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</si>
  <si>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</si>
  <si>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</si>
  <si>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</si>
  <si>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</si>
  <si>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</si>
  <si>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</si>
  <si>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</si>
  <si>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</si>
  <si>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</si>
  <si>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</si>
  <si>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</si>
  <si>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</si>
  <si>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</si>
  <si>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</si>
  <si>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</si>
  <si>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</si>
  <si>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</si>
  <si>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</si>
  <si>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</si>
  <si>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</si>
  <si>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</si>
  <si>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</si>
  <si>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</si>
  <si>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</si>
  <si>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</si>
  <si>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</si>
  <si>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</si>
  <si>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</si>
  <si>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</si>
  <si>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</si>
  <si>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</si>
  <si>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</si>
  <si>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</si>
  <si>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</si>
  <si>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</si>
  <si>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</si>
  <si>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</si>
  <si>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</si>
  <si>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</si>
  <si>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</si>
  <si>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</si>
  <si>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</si>
  <si>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</si>
  <si>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</si>
  <si>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</si>
  <si>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</si>
  <si>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</si>
  <si>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</si>
  <si>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</si>
  <si>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</si>
  <si>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</si>
  <si>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</si>
  <si>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</si>
  <si>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</si>
  <si>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</si>
  <si>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</si>
  <si>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</si>
  <si>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</si>
  <si>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</si>
  <si>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</si>
  <si>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</si>
  <si>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</si>
  <si>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</si>
  <si>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</si>
  <si>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</si>
  <si>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</si>
  <si>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</si>
  <si>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</si>
  <si>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</si>
  <si>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</si>
  <si>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</si>
  <si>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</si>
  <si>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</si>
  <si>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</si>
  <si>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</si>
  <si>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</si>
  <si>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</si>
  <si>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</si>
  <si>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</si>
  <si>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</si>
  <si>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</si>
  <si>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</si>
  <si>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</si>
  <si>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</si>
  <si>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</si>
  <si>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</si>
  <si>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</si>
  <si>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</si>
  <si>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</si>
  <si>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</si>
  <si>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</si>
  <si>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</si>
  <si>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</si>
  <si>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</si>
  <si>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</si>
  <si>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</si>
  <si>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</si>
  <si>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</si>
  <si>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</si>
  <si>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</si>
  <si>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</si>
  <si>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</si>
  <si>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</si>
  <si>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</si>
  <si>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</si>
  <si>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</si>
  <si>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</si>
  <si>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</si>
  <si>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</si>
  <si>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</si>
  <si>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</si>
  <si>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</si>
  <si>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</si>
  <si>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</si>
  <si>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</si>
  <si>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</si>
  <si>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</si>
  <si>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</si>
  <si>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</si>
  <si>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</si>
  <si>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</si>
  <si>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</si>
  <si>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</si>
  <si>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</si>
  <si>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</si>
  <si>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</si>
  <si>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</si>
  <si>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</si>
  <si>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</si>
  <si>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</si>
  <si>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</si>
  <si>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</si>
  <si>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</si>
  <si>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</si>
  <si>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</si>
  <si>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</si>
  <si>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</si>
  <si>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</si>
  <si>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</si>
  <si>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</si>
  <si>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</si>
  <si>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</si>
  <si>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</si>
  <si>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</si>
  <si>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</si>
  <si>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</si>
  <si>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</si>
  <si>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</si>
  <si>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</si>
  <si>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</si>
  <si>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</si>
  <si>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</si>
  <si>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</si>
  <si>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</si>
  <si>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</si>
  <si>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</si>
  <si>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</si>
  <si>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</si>
  <si>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</si>
  <si>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</si>
  <si>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</si>
  <si>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</si>
  <si>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</si>
  <si>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</si>
  <si>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</si>
  <si>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</si>
  <si>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</si>
  <si>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</si>
  <si>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</si>
  <si>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</si>
  <si>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</si>
  <si>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</si>
  <si>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</si>
  <si>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</si>
  <si>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</si>
  <si>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</si>
  <si>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</si>
  <si>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</si>
  <si>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</si>
  <si>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</si>
  <si>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</si>
  <si>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</si>
  <si>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</si>
  <si>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</si>
  <si>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</si>
  <si>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</si>
  <si>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</si>
  <si>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</si>
  <si>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</si>
  <si>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</si>
  <si>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</si>
  <si>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</si>
  <si>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</si>
  <si>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</si>
  <si>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</si>
  <si>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</si>
  <si>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</si>
  <si>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</si>
  <si>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</si>
  <si>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</si>
  <si>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</si>
  <si>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</si>
  <si>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</si>
  <si>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</si>
  <si>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</si>
  <si>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</si>
  <si>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</si>
  <si>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</si>
  <si>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</si>
  <si>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</si>
  <si>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</si>
  <si>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</si>
  <si>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</si>
  <si>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</si>
  <si>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</si>
  <si>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</si>
  <si>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</si>
  <si>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</si>
  <si>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</si>
  <si>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</si>
  <si>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</si>
  <si>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</si>
  <si>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</si>
  <si>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</si>
  <si>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</si>
  <si>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</si>
  <si>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</si>
  <si>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</si>
  <si>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</si>
  <si>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</si>
  <si>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</si>
  <si>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</si>
  <si>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</si>
  <si>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</si>
  <si>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</si>
  <si>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</si>
  <si>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</si>
  <si>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</si>
  <si>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</si>
  <si>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</si>
  <si>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</si>
  <si>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</si>
  <si>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</si>
  <si>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</si>
  <si>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</si>
  <si>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</si>
  <si>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</si>
  <si>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</si>
  <si>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</si>
  <si>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</si>
  <si>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</si>
  <si>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</si>
  <si>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</si>
  <si>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</si>
  <si>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</si>
  <si>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</si>
  <si>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</si>
  <si>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</si>
  <si>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</si>
  <si>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</si>
  <si>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</si>
  <si>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</si>
  <si>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</si>
  <si>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</si>
  <si>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</si>
  <si>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</si>
  <si>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</si>
  <si>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</si>
  <si>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</si>
  <si>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</si>
  <si>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</si>
  <si>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</si>
  <si>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</si>
  <si>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</si>
  <si>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</si>
  <si>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</si>
  <si>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</si>
  <si>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</si>
  <si>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</si>
  <si>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</si>
  <si>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</si>
  <si>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</si>
  <si>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</si>
  <si>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</si>
  <si>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</si>
  <si>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</si>
  <si>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</si>
  <si>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</si>
  <si>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</si>
  <si>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</si>
  <si>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</si>
  <si>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</si>
  <si>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</si>
  <si>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</si>
  <si>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</si>
  <si>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</si>
  <si>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</si>
  <si>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</si>
  <si>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</si>
  <si>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</si>
  <si>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</si>
  <si>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</si>
  <si>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</si>
  <si>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</si>
  <si>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</si>
  <si>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</si>
  <si>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</si>
  <si>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</si>
  <si>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</si>
  <si>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</si>
  <si>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</si>
  <si>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</si>
  <si>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</si>
  <si>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</si>
  <si>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</si>
  <si>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</si>
  <si>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</si>
  <si>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</si>
  <si>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</si>
  <si>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</si>
  <si>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</si>
  <si>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</si>
  <si>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</si>
  <si>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</si>
  <si>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</si>
  <si>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</si>
  <si>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</si>
  <si>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</si>
  <si>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</si>
  <si>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</si>
  <si>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</si>
  <si>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</si>
  <si>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</si>
  <si>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</si>
  <si>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</si>
  <si>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</si>
  <si>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</si>
  <si>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</si>
  <si>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</si>
  <si>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</si>
  <si>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</si>
  <si>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</si>
  <si>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</si>
  <si>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</si>
  <si>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</si>
  <si>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</si>
  <si>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</si>
  <si>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</si>
  <si>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</si>
  <si>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</si>
  <si>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</si>
  <si>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</si>
  <si>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</si>
  <si>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</si>
  <si>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</si>
  <si>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</si>
  <si>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</si>
  <si>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</si>
  <si>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</si>
  <si>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</si>
  <si>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</si>
  <si>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</si>
  <si>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</si>
  <si>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</si>
  <si>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</si>
  <si>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</si>
  <si>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</si>
  <si>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</si>
  <si>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</si>
  <si>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</si>
  <si>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</si>
  <si>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</si>
  <si>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</si>
  <si>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</si>
  <si>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</si>
  <si>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</si>
  <si>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</si>
  <si>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</si>
  <si>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</si>
  <si>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</si>
  <si>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</si>
  <si>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</si>
  <si>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</si>
  <si>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</si>
  <si>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</si>
  <si>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</si>
  <si>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</si>
  <si>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</si>
  <si>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</si>
  <si>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</si>
  <si>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</si>
  <si>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</si>
  <si>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</si>
  <si>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</si>
  <si>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</si>
  <si>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</si>
  <si>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</si>
  <si>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</si>
  <si>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</si>
  <si>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</si>
  <si>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</si>
  <si>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</si>
  <si>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</si>
  <si>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</si>
  <si>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</si>
  <si>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</si>
  <si>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</si>
  <si>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</si>
  <si>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</si>
  <si>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</si>
  <si>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</si>
  <si>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</si>
  <si>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</si>
  <si>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</si>
  <si>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</si>
  <si>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</si>
  <si>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</si>
  <si>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</si>
  <si>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</si>
  <si>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</si>
  <si>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</si>
  <si>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</si>
  <si>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</si>
  <si>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</si>
  <si>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</si>
  <si>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</si>
  <si>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</si>
  <si>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</si>
  <si>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</si>
  <si>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</si>
  <si>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</si>
  <si>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</si>
  <si>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</si>
  <si>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</si>
  <si>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</si>
  <si>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</si>
  <si>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</si>
  <si>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</si>
  <si>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</si>
  <si>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</si>
  <si>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</si>
  <si>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</si>
  <si>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</si>
  <si>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</si>
  <si>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</si>
  <si>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</si>
  <si>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</si>
  <si>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</si>
  <si>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</si>
  <si>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</si>
  <si>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</si>
  <si>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</si>
  <si>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</si>
  <si>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</si>
  <si>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</si>
  <si>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</si>
  <si>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</si>
  <si>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</si>
  <si>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</si>
  <si>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</si>
  <si>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</si>
  <si>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</si>
  <si>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</si>
  <si>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</si>
  <si>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</si>
  <si>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</si>
  <si>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</si>
  <si>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</si>
  <si>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</si>
  <si>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</si>
  <si>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</si>
  <si>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</si>
  <si>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</si>
  <si>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</si>
  <si>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</si>
  <si>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</si>
  <si>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</si>
  <si>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</si>
  <si>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</si>
  <si>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</si>
  <si>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</si>
  <si>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</si>
  <si>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</si>
  <si>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</si>
  <si>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</si>
  <si>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</si>
  <si>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</si>
  <si>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</si>
  <si>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</si>
  <si>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</si>
  <si>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</si>
  <si>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</si>
  <si>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</si>
  <si>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</si>
  <si>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</si>
  <si>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</si>
  <si>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</si>
  <si>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</si>
  <si>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</si>
  <si>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</si>
  <si>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</si>
  <si>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</si>
  <si>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</si>
  <si>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</si>
  <si>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</si>
  <si>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</si>
  <si>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</si>
  <si>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</si>
  <si>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</si>
  <si>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</si>
  <si>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</si>
  <si>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</si>
  <si>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</si>
  <si>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</si>
  <si>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</si>
  <si>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</si>
  <si>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</si>
  <si>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</si>
  <si>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</si>
  <si>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</si>
  <si>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</si>
  <si>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</si>
  <si>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</si>
  <si>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</si>
  <si>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</si>
  <si>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</si>
  <si>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</si>
  <si>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</si>
  <si>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</si>
  <si>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</si>
  <si>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</si>
  <si>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</si>
  <si>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</si>
  <si>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</si>
  <si>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</si>
  <si>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</si>
  <si>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</si>
  <si>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</si>
  <si>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</si>
  <si>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</si>
  <si>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</si>
  <si>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</si>
  <si>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</si>
  <si>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</si>
  <si>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</si>
  <si>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</si>
  <si>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</si>
  <si>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</si>
  <si>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</si>
  <si>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</si>
  <si>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</si>
  <si>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</si>
  <si>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</si>
  <si>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</si>
  <si>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</si>
  <si>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</si>
  <si>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</si>
  <si>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</si>
  <si>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</si>
  <si>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</si>
  <si>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</si>
  <si>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</si>
  <si>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</si>
  <si>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</si>
  <si>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</si>
  <si>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</si>
  <si>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</si>
  <si>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</si>
  <si>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</si>
  <si>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</si>
  <si>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</si>
  <si>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</si>
  <si>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</si>
  <si>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</si>
  <si>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</si>
  <si>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</si>
  <si>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</si>
  <si>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</si>
  <si>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</si>
  <si>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</si>
  <si>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</si>
  <si>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</si>
  <si>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</si>
  <si>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</si>
  <si>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</si>
  <si>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</si>
  <si>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</si>
  <si>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</si>
  <si>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</si>
  <si>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</si>
  <si>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</si>
  <si>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</si>
  <si>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</si>
  <si>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</si>
  <si>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</si>
  <si>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</si>
  <si>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</si>
  <si>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</si>
  <si>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</si>
  <si>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</si>
  <si>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</si>
  <si>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</si>
  <si>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</si>
  <si>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</si>
  <si>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</si>
  <si>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</si>
  <si>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</si>
  <si>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</si>
  <si>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</si>
  <si>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</si>
  <si>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</si>
  <si>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</si>
  <si>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</si>
  <si>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</si>
  <si>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</si>
  <si>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</si>
  <si>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</si>
  <si>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</si>
  <si>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</si>
  <si>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</si>
  <si>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</si>
  <si>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</si>
  <si>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</si>
  <si>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</si>
  <si>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</si>
  <si>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</si>
  <si>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</si>
  <si>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</si>
  <si>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</si>
  <si>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</si>
  <si>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</si>
  <si>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</si>
  <si>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</si>
  <si>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</si>
  <si>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</si>
  <si>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</si>
  <si>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</si>
  <si>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</si>
  <si>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</si>
  <si>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</si>
  <si>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</si>
  <si>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</si>
  <si>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</si>
  <si>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</si>
  <si>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</si>
  <si>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</si>
  <si>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</si>
  <si>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</si>
  <si>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</si>
  <si>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</si>
  <si>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</si>
  <si>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</si>
  <si>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</si>
  <si>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</si>
  <si>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</si>
  <si>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</si>
  <si>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</si>
  <si>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</si>
  <si>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</si>
  <si>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</si>
  <si>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</si>
  <si>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</si>
  <si>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</si>
  <si>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</si>
  <si>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</si>
  <si>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</si>
  <si>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</si>
  <si>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</si>
  <si>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</si>
  <si>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</si>
  <si>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</si>
  <si>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</si>
  <si>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</si>
  <si>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</si>
  <si>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</si>
  <si>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</si>
  <si>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</si>
  <si>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</si>
  <si>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</si>
  <si>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</si>
  <si>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</si>
  <si>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</si>
  <si>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</si>
  <si>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</si>
  <si>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</si>
  <si>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</si>
  <si>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</si>
  <si>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</si>
  <si>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</si>
  <si>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</si>
  <si>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</si>
  <si>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</si>
  <si>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</si>
  <si>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</si>
  <si>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</si>
  <si>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</si>
  <si>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</si>
  <si>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</si>
  <si>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</si>
  <si>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</si>
  <si>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</si>
  <si>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</si>
  <si>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</si>
  <si>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</si>
  <si>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</si>
  <si>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</si>
  <si>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</si>
  <si>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</si>
  <si>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</si>
  <si>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</si>
  <si>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</si>
  <si>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</si>
  <si>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</si>
  <si>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</si>
  <si>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</si>
  <si>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</si>
  <si>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</si>
  <si>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</si>
  <si>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</si>
  <si>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</si>
  <si>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</si>
  <si>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</si>
  <si>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</si>
  <si>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</si>
  <si>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</si>
  <si>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</si>
  <si>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</si>
  <si>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</si>
  <si>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</si>
  <si>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</si>
  <si>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</si>
  <si>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</si>
  <si>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</si>
  <si>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</si>
  <si>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</si>
  <si>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</si>
  <si>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</si>
  <si>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</si>
  <si>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</si>
  <si>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</si>
  <si>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</si>
  <si>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</si>
  <si>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</si>
  <si>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</si>
  <si>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</si>
  <si>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</si>
  <si>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</si>
  <si>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</si>
  <si>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</si>
  <si>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</si>
  <si>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</si>
  <si>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</si>
  <si>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</si>
  <si>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</si>
  <si>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</si>
  <si>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</si>
  <si>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</si>
  <si>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</si>
  <si>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</si>
  <si>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</si>
  <si>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</si>
  <si>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</si>
  <si>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</si>
  <si>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</si>
  <si>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</si>
  <si>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</si>
  <si>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</si>
  <si>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</si>
  <si>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</si>
  <si>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</si>
  <si>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</si>
  <si>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</si>
  <si>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</si>
  <si>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</si>
  <si>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</si>
  <si>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</si>
  <si>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</si>
  <si>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</si>
  <si>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</si>
  <si>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</si>
  <si>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</si>
  <si>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</si>
  <si>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</si>
  <si>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</si>
  <si>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</si>
  <si>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</si>
  <si>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</si>
  <si>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</si>
  <si>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</si>
  <si>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</si>
  <si>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</si>
  <si>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</si>
  <si>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</si>
  <si>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</si>
  <si>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</si>
  <si>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</si>
  <si>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</si>
  <si>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</si>
  <si>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</si>
  <si>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</si>
  <si>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</si>
  <si>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</si>
  <si>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</si>
  <si>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</si>
  <si>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</si>
  <si>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</si>
  <si>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</si>
  <si>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</si>
  <si>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</si>
  <si>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</si>
  <si>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</si>
  <si>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</si>
  <si>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</si>
  <si>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</si>
  <si>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</si>
  <si>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</si>
  <si>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</si>
  <si>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</si>
  <si>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</si>
  <si>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</si>
  <si>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</si>
  <si>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</si>
  <si>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</si>
  <si>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</si>
  <si>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</si>
  <si>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</si>
  <si>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</si>
  <si>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</si>
  <si>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</si>
  <si>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</si>
  <si>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</si>
  <si>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</si>
  <si>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</si>
  <si>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</si>
  <si>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</si>
  <si>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</si>
  <si>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</si>
  <si>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</si>
  <si>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</si>
  <si>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</si>
  <si>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</si>
  <si>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</si>
  <si>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</si>
  <si>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</si>
  <si>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</si>
  <si>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</si>
  <si>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</si>
  <si>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</si>
  <si>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</si>
  <si>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</si>
  <si>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</si>
  <si>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</si>
  <si>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</si>
  <si>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</si>
  <si>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</si>
  <si>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</si>
  <si>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</si>
  <si>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</si>
  <si>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</si>
  <si>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</si>
  <si>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</si>
  <si>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</si>
  <si>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</si>
  <si>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</si>
  <si>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</si>
  <si>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</si>
  <si>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</si>
  <si>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</si>
  <si>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</si>
  <si>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</si>
  <si>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</si>
  <si>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</si>
  <si>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</si>
  <si>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</si>
  <si>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</si>
  <si>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</si>
  <si>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</si>
  <si>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</si>
  <si>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</si>
  <si>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</si>
  <si>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</si>
  <si>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</si>
  <si>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</si>
  <si>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</si>
  <si>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</si>
  <si>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</si>
  <si>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</si>
  <si>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</si>
  <si>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</si>
  <si>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</si>
  <si>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</si>
  <si>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</si>
  <si>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</si>
  <si>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</si>
  <si>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</si>
  <si>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</si>
  <si>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</si>
  <si>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</si>
  <si>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</si>
  <si>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</si>
  <si>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</si>
  <si>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</si>
  <si>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</si>
  <si>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</si>
  <si>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</si>
  <si>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</si>
  <si>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</si>
  <si>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</si>
  <si>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</si>
  <si>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</si>
  <si>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</si>
  <si>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</si>
  <si>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</si>
  <si>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</si>
  <si>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</si>
  <si>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</si>
  <si>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</si>
  <si>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</si>
  <si>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</si>
  <si>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</si>
  <si>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</si>
  <si>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</si>
  <si>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</si>
  <si>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</si>
  <si>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</si>
  <si>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</si>
  <si>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</si>
  <si>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</si>
  <si>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</si>
  <si>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</si>
  <si>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</si>
  <si>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</si>
  <si>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</si>
  <si>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</si>
  <si>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</si>
  <si>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</si>
  <si>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</si>
  <si>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</si>
  <si>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</si>
  <si>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</si>
  <si>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</si>
  <si>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</si>
  <si>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</si>
  <si>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</si>
  <si>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</si>
  <si>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</si>
  <si>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</si>
  <si>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</si>
  <si>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</si>
  <si>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</si>
  <si>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</si>
  <si>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</si>
  <si>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</si>
  <si>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</si>
  <si>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</si>
  <si>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</si>
  <si>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</si>
  <si>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</si>
  <si>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</si>
  <si>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</si>
  <si>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</si>
  <si>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</si>
  <si>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</si>
  <si>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</si>
  <si>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</si>
  <si>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</si>
  <si>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</si>
  <si>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</si>
  <si>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</si>
  <si>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</si>
  <si>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</si>
  <si>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</si>
  <si>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</si>
  <si>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</si>
  <si>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</si>
  <si>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</si>
  <si>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</si>
  <si>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</si>
  <si>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</si>
  <si>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</si>
  <si>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</si>
  <si>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</si>
  <si>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</si>
  <si>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</si>
  <si>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</si>
  <si>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</si>
  <si>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</si>
  <si>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</si>
  <si>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</si>
  <si>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</si>
  <si>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</si>
  <si>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</si>
  <si>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</si>
  <si>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</si>
  <si>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</si>
  <si>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</si>
  <si>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</si>
  <si>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</si>
  <si>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</si>
  <si>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</si>
  <si>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</si>
  <si>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</si>
  <si>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</si>
  <si>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</si>
  <si>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</si>
  <si>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</si>
  <si>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</si>
  <si>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</si>
  <si>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</si>
  <si>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</si>
  <si>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</si>
  <si>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</si>
  <si>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</si>
  <si>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</si>
  <si>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</si>
  <si>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</si>
  <si>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</si>
  <si>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</si>
  <si>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</si>
  <si>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</si>
  <si>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</si>
  <si>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</si>
  <si>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</si>
  <si>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</si>
  <si>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</si>
  <si>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</si>
  <si>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</si>
  <si>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</si>
  <si>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</si>
  <si>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</si>
  <si>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</si>
  <si>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</si>
  <si>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</si>
  <si>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</si>
  <si>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</si>
  <si>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</si>
  <si>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</si>
  <si>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</si>
  <si>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</si>
  <si>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</si>
  <si>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</si>
  <si>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</si>
  <si>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</si>
  <si>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</si>
  <si>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</si>
  <si>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</si>
  <si>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</si>
  <si>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</si>
  <si>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</si>
  <si>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</si>
  <si>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</si>
  <si>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</si>
  <si>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</si>
  <si>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</si>
  <si>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</si>
  <si>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</si>
  <si>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</si>
  <si>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</si>
  <si>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</si>
  <si>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</si>
  <si>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</si>
  <si>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</si>
  <si>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</si>
  <si>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</si>
  <si>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</si>
  <si>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</si>
  <si>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</si>
  <si>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</si>
  <si>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</si>
  <si>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</si>
  <si>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</si>
  <si>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</si>
  <si>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</si>
  <si>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</si>
  <si>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</si>
  <si>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</si>
  <si>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</si>
  <si>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</si>
  <si>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</si>
  <si>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</si>
  <si>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</si>
  <si>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</si>
  <si>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</si>
  <si>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</si>
  <si>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</si>
  <si>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</si>
  <si>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</si>
  <si>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</si>
  <si>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</si>
  <si>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</si>
  <si>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</si>
  <si>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</si>
  <si>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</si>
  <si>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</si>
  <si>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</si>
  <si>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</si>
  <si>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</si>
  <si>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</si>
  <si>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</si>
  <si>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</si>
  <si>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</si>
  <si>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</si>
  <si>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</si>
  <si>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</si>
  <si>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</si>
  <si>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</si>
  <si>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</si>
  <si>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</si>
  <si>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</si>
  <si>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</si>
  <si>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</si>
  <si>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</si>
  <si>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</si>
  <si>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</si>
  <si>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</si>
  <si>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</si>
  <si>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</si>
  <si>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</si>
  <si>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</si>
  <si>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</si>
  <si>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</si>
  <si>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</si>
  <si>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</si>
  <si>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</si>
  <si>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</si>
  <si>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</si>
  <si>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</si>
  <si>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</si>
  <si>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</si>
  <si>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</si>
  <si>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</si>
  <si>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</si>
  <si>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</si>
  <si>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</si>
  <si>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</si>
  <si>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</si>
  <si>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</si>
  <si>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</si>
  <si>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</si>
  <si>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</si>
  <si>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</si>
  <si>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</si>
  <si>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</si>
  <si>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</si>
  <si>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</si>
  <si>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</si>
  <si>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</si>
  <si>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</si>
  <si>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</si>
  <si>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</si>
  <si>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</si>
  <si>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</si>
  <si>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</si>
  <si>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</si>
  <si>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</si>
  <si>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</si>
  <si>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</si>
  <si>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</si>
  <si>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</si>
  <si>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</si>
  <si>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</si>
  <si>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</si>
  <si>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</si>
  <si>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</si>
  <si>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</si>
  <si>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</si>
  <si>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</si>
  <si>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</si>
  <si>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</si>
  <si>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</si>
  <si>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</si>
  <si>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</si>
  <si>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</si>
  <si>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</si>
  <si>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</si>
  <si>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</si>
  <si>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</si>
  <si>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</si>
  <si>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</si>
  <si>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</si>
  <si>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</si>
  <si>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</si>
  <si>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</si>
  <si>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</si>
  <si>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</si>
  <si>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</si>
  <si>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</si>
  <si>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</si>
  <si>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</si>
  <si>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</si>
  <si>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</si>
  <si>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</si>
  <si>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</si>
  <si>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</si>
  <si>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</si>
  <si>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</si>
  <si>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</si>
  <si>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</si>
  <si>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</si>
  <si>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</si>
  <si>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</si>
  <si>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</si>
  <si>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</si>
  <si>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</si>
  <si>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</si>
  <si>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</si>
  <si>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</si>
  <si>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</si>
  <si>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</si>
  <si>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</si>
  <si>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</si>
  <si>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</si>
  <si>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</si>
  <si>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</si>
  <si>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</si>
  <si>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</si>
  <si>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</si>
  <si>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</si>
  <si>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</si>
  <si>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</si>
  <si>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</si>
  <si>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</si>
  <si>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</si>
  <si>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</si>
  <si>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</si>
  <si>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</si>
  <si>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</si>
  <si>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</si>
  <si>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</si>
  <si>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</si>
  <si>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</si>
  <si>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</si>
  <si>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</si>
  <si>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</si>
  <si>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</si>
  <si>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</si>
  <si>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</si>
  <si>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</si>
  <si>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</si>
  <si>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</si>
  <si>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</si>
  <si>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</si>
  <si>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</si>
  <si>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</si>
  <si>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</si>
  <si>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</si>
  <si>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</si>
  <si>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</si>
  <si>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</si>
  <si>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</si>
  <si>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</si>
  <si>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</si>
  <si>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</si>
  <si>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</si>
  <si>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</si>
  <si>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</si>
  <si>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</si>
  <si>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</si>
  <si>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</si>
  <si>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</si>
  <si>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</si>
  <si>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</si>
  <si>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</si>
  <si>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</si>
  <si>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</si>
  <si>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</si>
  <si>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</si>
  <si>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</si>
  <si>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</si>
  <si>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</si>
  <si>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</si>
  <si>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</si>
  <si>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</si>
  <si>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</si>
  <si>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</si>
  <si>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</si>
  <si>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</si>
  <si>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</si>
  <si>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</si>
  <si>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</si>
  <si>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</si>
  <si>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</si>
  <si>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</si>
  <si>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</si>
  <si>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</si>
  <si>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</si>
  <si>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</si>
  <si>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</si>
  <si>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</si>
  <si>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</si>
  <si>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</si>
  <si>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</si>
  <si>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</si>
  <si>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</si>
  <si>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</si>
  <si>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</si>
  <si>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</si>
  <si>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</si>
  <si>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</si>
  <si>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</si>
  <si>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</si>
  <si>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</si>
  <si>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</si>
  <si>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</si>
  <si>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</si>
  <si>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</si>
  <si>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</si>
  <si>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</si>
  <si>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</si>
  <si>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</si>
  <si>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</si>
  <si>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</si>
  <si>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</si>
  <si>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</si>
  <si>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</si>
  <si>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</si>
  <si>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</si>
  <si>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</si>
  <si>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</si>
  <si>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</si>
  <si>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</si>
  <si>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</si>
  <si>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</si>
  <si>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</si>
  <si>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</si>
  <si>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</si>
  <si>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</si>
  <si>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</si>
  <si>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</si>
  <si>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</si>
  <si>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</si>
  <si>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</si>
  <si>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</si>
  <si>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</si>
  <si>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</si>
  <si>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</si>
  <si>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</si>
  <si>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</si>
  <si>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</si>
  <si>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</si>
  <si>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</si>
  <si>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</si>
  <si>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</si>
  <si>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</si>
  <si>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</si>
  <si>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</si>
  <si>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</si>
  <si>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</si>
  <si>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</si>
  <si>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</si>
  <si>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</si>
  <si>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</si>
  <si>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</si>
  <si>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</si>
  <si>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</si>
  <si>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</si>
  <si>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</si>
  <si>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</si>
  <si>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</si>
  <si>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</si>
  <si>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</si>
  <si>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</si>
  <si>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</si>
  <si>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</si>
  <si>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</si>
  <si>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</si>
  <si>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</si>
  <si>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</si>
  <si>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</si>
  <si>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</si>
  <si>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</si>
  <si>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</si>
  <si>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</si>
  <si>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</si>
  <si>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</si>
  <si>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</si>
  <si>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</si>
  <si>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</si>
  <si>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</si>
  <si>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</si>
  <si>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</si>
  <si>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</si>
  <si>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</si>
  <si>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</si>
  <si>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</si>
  <si>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</si>
  <si>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</si>
  <si>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</si>
  <si>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</si>
  <si>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</si>
  <si>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</si>
  <si>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</si>
  <si>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</si>
  <si>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</si>
  <si>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</si>
  <si>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</si>
  <si>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</si>
  <si>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</si>
  <si>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</si>
  <si>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</si>
  <si>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</si>
  <si>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</si>
  <si>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</si>
  <si>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</si>
  <si>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</si>
  <si>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</si>
  <si>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</si>
  <si>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</si>
  <si>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</si>
  <si>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</si>
  <si>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</si>
  <si>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</si>
  <si>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</si>
  <si>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</si>
  <si>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</si>
  <si>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</si>
  <si>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</si>
  <si>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</si>
  <si>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</si>
  <si>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</si>
  <si>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</si>
  <si>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</si>
  <si>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</si>
  <si>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</si>
  <si>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</si>
  <si>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</si>
  <si>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</si>
  <si>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</si>
  <si>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</si>
  <si>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</si>
  <si>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</si>
  <si>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</si>
  <si>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</si>
  <si>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</si>
  <si>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</si>
  <si>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</si>
  <si>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</si>
  <si>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</si>
  <si>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</si>
  <si>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</si>
  <si>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</si>
  <si>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</si>
  <si>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</si>
  <si>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</si>
  <si>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</si>
  <si>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</si>
  <si>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</si>
  <si>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</si>
  <si>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</si>
  <si>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</si>
  <si>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</si>
  <si>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</si>
  <si>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</si>
  <si>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</si>
  <si>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</si>
  <si>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</si>
  <si>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</si>
  <si>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</si>
  <si>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</si>
  <si>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</si>
  <si>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</si>
  <si>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</si>
  <si>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</si>
  <si>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</si>
  <si>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</si>
  <si>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</si>
  <si>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</si>
  <si>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</si>
  <si>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</si>
  <si>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</si>
  <si>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</si>
  <si>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</si>
  <si>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</si>
  <si>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</si>
  <si>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</si>
  <si>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</si>
  <si>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</si>
  <si>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</si>
  <si>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</si>
  <si>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</si>
  <si>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</si>
  <si>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</si>
  <si>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</si>
  <si>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</si>
  <si>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</si>
  <si>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</si>
  <si>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</si>
  <si>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</si>
  <si>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</si>
  <si>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</si>
  <si>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</si>
  <si>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</si>
  <si>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</si>
  <si>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</si>
  <si>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</si>
  <si>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</si>
  <si>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</si>
  <si>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</si>
  <si>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</si>
  <si>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</si>
  <si>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</si>
  <si>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</si>
  <si>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</si>
  <si>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</si>
  <si>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</si>
  <si>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</si>
  <si>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</si>
  <si>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</si>
  <si>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</si>
  <si>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</si>
  <si>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</si>
  <si>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</si>
  <si>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</si>
  <si>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</si>
  <si>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</si>
  <si>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</si>
  <si>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</si>
  <si>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</si>
  <si>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</si>
  <si>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</si>
  <si>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</si>
  <si>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</si>
  <si>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</si>
  <si>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</si>
  <si>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</si>
  <si>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</si>
  <si>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</si>
  <si>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</si>
  <si>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</si>
  <si>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</si>
  <si>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</si>
  <si>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</si>
  <si>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</si>
  <si>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</si>
  <si>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</si>
  <si>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</si>
  <si>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</si>
  <si>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</si>
  <si>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</si>
  <si>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</si>
  <si>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</si>
  <si>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</si>
  <si>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</si>
  <si>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</si>
  <si>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</si>
  <si>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</si>
  <si>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</si>
  <si>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</si>
  <si>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</si>
  <si>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</si>
  <si>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</si>
  <si>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</si>
  <si>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</si>
  <si>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</si>
  <si>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</si>
  <si>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</si>
  <si>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</si>
  <si>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</si>
  <si>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</si>
  <si>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</si>
  <si>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</si>
  <si>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</si>
  <si>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</si>
  <si>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</si>
  <si>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</si>
  <si>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</si>
  <si>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</si>
  <si>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</si>
  <si>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</si>
  <si>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</si>
  <si>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</si>
  <si>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</si>
  <si>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</si>
  <si>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</si>
  <si>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</si>
  <si>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</si>
  <si>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</si>
  <si>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</si>
  <si>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</si>
  <si>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</si>
  <si>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</si>
  <si>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</si>
  <si>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</si>
  <si>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</si>
  <si>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</si>
  <si>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</si>
  <si>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</si>
  <si>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</si>
  <si>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</si>
  <si>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</si>
  <si>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</si>
  <si>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</si>
  <si>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</si>
  <si>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</si>
  <si>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</si>
  <si>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</si>
  <si>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</si>
  <si>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</si>
  <si>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</si>
  <si>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</si>
  <si>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</si>
  <si>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</si>
  <si>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</si>
  <si>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</si>
  <si>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</si>
  <si>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</si>
  <si>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</si>
  <si>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</si>
  <si>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</si>
  <si>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</si>
  <si>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</si>
  <si>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</si>
  <si>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</si>
  <si>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</si>
  <si>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</si>
  <si>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</si>
  <si>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</si>
  <si>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</si>
  <si>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</si>
  <si>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</si>
  <si>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</si>
  <si>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</si>
  <si>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</si>
  <si>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</si>
  <si>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</si>
  <si>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</si>
  <si>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</si>
  <si>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</si>
  <si>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</si>
  <si>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</si>
  <si>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</si>
  <si>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</si>
  <si>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</si>
  <si>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</si>
  <si>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</si>
  <si>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</si>
  <si>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</si>
  <si>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</si>
  <si>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</si>
  <si>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</si>
  <si>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</si>
  <si>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</si>
  <si>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</si>
  <si>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</si>
  <si>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</si>
  <si>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</si>
  <si>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</si>
  <si>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</si>
  <si>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</si>
  <si>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</si>
  <si>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</si>
  <si>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</si>
  <si>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</si>
  <si>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</si>
  <si>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</si>
  <si>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</si>
  <si>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</si>
  <si>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</si>
  <si>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</si>
  <si>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</si>
  <si>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</si>
  <si>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</si>
  <si>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</si>
  <si>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</si>
  <si>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</si>
  <si>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</si>
  <si>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</si>
  <si>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</si>
  <si>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</si>
  <si>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</si>
  <si>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</si>
  <si>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</si>
  <si>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</si>
  <si>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</si>
  <si>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</si>
  <si>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</si>
  <si>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</si>
  <si>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</si>
  <si>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</si>
  <si>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</si>
  <si>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</si>
  <si>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</si>
  <si>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</si>
  <si>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</si>
  <si>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</si>
  <si>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</si>
  <si>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</si>
  <si>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</si>
  <si>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</si>
  <si>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</si>
  <si>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</si>
  <si>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</si>
  <si>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</si>
  <si>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</si>
  <si>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</si>
  <si>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</si>
  <si>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</si>
  <si>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</si>
  <si>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</si>
  <si>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</si>
  <si>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</si>
  <si>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</si>
  <si>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</si>
  <si>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</si>
  <si>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</si>
  <si>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</si>
  <si>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</si>
  <si>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</si>
  <si>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</si>
  <si>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</si>
  <si>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</si>
  <si>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</si>
  <si>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</si>
  <si>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</si>
  <si>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</si>
  <si>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</si>
  <si>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</si>
  <si>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</si>
  <si>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</si>
  <si>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</si>
  <si>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</si>
  <si>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</si>
  <si>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</si>
  <si>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</si>
  <si>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</si>
  <si>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</si>
  <si>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</si>
  <si>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</si>
  <si>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</si>
  <si>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</si>
  <si>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</si>
  <si>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</si>
  <si>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</si>
  <si>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</si>
  <si>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</si>
  <si>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</si>
  <si>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</si>
  <si>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</si>
  <si>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</si>
  <si>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</si>
  <si>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</si>
  <si>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</si>
  <si>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</si>
  <si>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</si>
  <si>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</si>
  <si>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</si>
  <si>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</si>
  <si>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</si>
  <si>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</si>
  <si>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</si>
  <si>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</si>
  <si>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</si>
  <si>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</si>
  <si>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</si>
  <si>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</si>
  <si>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</si>
  <si>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</si>
  <si>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</si>
  <si>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</si>
  <si>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</si>
  <si>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</si>
  <si>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</si>
  <si>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</si>
  <si>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</si>
  <si>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</si>
  <si>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</si>
  <si>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</si>
  <si>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</si>
  <si>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</si>
  <si>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</si>
  <si>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</si>
  <si>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</si>
  <si>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</si>
  <si>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</si>
  <si>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</si>
  <si>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</si>
  <si>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</si>
  <si>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</si>
  <si>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</si>
  <si>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</si>
  <si>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</si>
  <si>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</si>
  <si>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</si>
  <si>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</si>
  <si>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</si>
  <si>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</si>
  <si>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</si>
  <si>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</si>
  <si>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</si>
  <si>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</si>
  <si>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</si>
  <si>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</si>
  <si>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</si>
  <si>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</si>
  <si>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</si>
  <si>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</si>
  <si>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</si>
  <si>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</si>
  <si>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</si>
  <si>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</si>
  <si>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</si>
  <si>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</si>
  <si>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</si>
  <si>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</si>
  <si>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</si>
  <si>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</si>
  <si>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</si>
  <si>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</si>
  <si>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</si>
  <si>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</si>
  <si>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</si>
  <si>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</si>
  <si>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</si>
  <si>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</si>
  <si>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</si>
  <si>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</si>
  <si>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</si>
  <si>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</si>
  <si>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</si>
  <si>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</si>
  <si>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</si>
  <si>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</si>
  <si>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</si>
  <si>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</si>
  <si>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</si>
  <si>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</si>
  <si>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</si>
  <si>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</si>
  <si>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</si>
  <si>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</si>
  <si>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</si>
  <si>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</si>
  <si>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</si>
  <si>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</si>
  <si>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</si>
  <si>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</si>
  <si>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</si>
  <si>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</si>
  <si>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</si>
  <si>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</si>
  <si>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</si>
  <si>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</si>
  <si>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</si>
  <si>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</si>
  <si>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</si>
  <si>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</si>
  <si>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</si>
  <si>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</si>
  <si>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</si>
  <si>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</si>
  <si>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</si>
  <si>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</si>
  <si>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</si>
  <si>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</si>
  <si>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</si>
  <si>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</si>
  <si>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</si>
  <si>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</si>
  <si>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</si>
  <si>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</si>
  <si>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</si>
  <si>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</si>
  <si>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</si>
  <si>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</si>
  <si>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</si>
  <si>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</si>
  <si>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</si>
  <si>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</si>
  <si>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</si>
  <si>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</si>
  <si>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</si>
  <si>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</si>
  <si>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</si>
  <si>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</si>
  <si>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</si>
  <si>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</si>
  <si>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</si>
  <si>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</si>
  <si>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</si>
  <si>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</si>
  <si>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</si>
  <si>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</si>
  <si>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</si>
  <si>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</si>
  <si>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</si>
  <si>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</si>
  <si>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</si>
  <si>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</si>
  <si>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</si>
  <si>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</si>
  <si>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</si>
  <si>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</si>
  <si>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</si>
  <si>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</si>
  <si>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</si>
  <si>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</si>
  <si>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</si>
  <si>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</si>
  <si>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</si>
  <si>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</si>
  <si>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</si>
  <si>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</si>
  <si>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</si>
  <si>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</si>
  <si>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</si>
  <si>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</si>
  <si>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</si>
  <si>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</si>
  <si>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</si>
  <si>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</si>
  <si>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</si>
  <si>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</si>
  <si>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</si>
  <si>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</si>
  <si>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</si>
  <si>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</si>
  <si>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</si>
  <si>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</si>
  <si>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</si>
  <si>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</si>
  <si>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</si>
  <si>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</si>
  <si>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</si>
  <si>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</si>
  <si>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</si>
  <si>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</si>
  <si>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</si>
  <si>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</si>
  <si>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</si>
  <si>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</si>
  <si>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</si>
  <si>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</si>
  <si>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</si>
  <si>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</si>
  <si>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</si>
  <si>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</si>
  <si>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</si>
  <si>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</si>
  <si>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</si>
  <si>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</si>
  <si>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</si>
  <si>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</si>
  <si>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</si>
  <si>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</si>
  <si>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</si>
  <si>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</si>
  <si>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</si>
  <si>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</si>
  <si>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</si>
  <si>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</si>
  <si>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</si>
  <si>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</si>
  <si>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</si>
  <si>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</si>
  <si>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</si>
  <si>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</si>
  <si>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</si>
  <si>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</si>
  <si>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</si>
  <si>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</si>
  <si>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</si>
  <si>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</si>
  <si>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</si>
  <si>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</si>
  <si>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</si>
  <si>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</si>
  <si>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</si>
  <si>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</si>
  <si>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</si>
  <si>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</si>
  <si>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</si>
  <si>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</si>
  <si>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</si>
  <si>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</si>
  <si>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</si>
  <si>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</si>
  <si>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</si>
  <si>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</si>
  <si>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</si>
  <si>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</si>
  <si>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</si>
  <si>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</si>
  <si>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</si>
  <si>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</si>
  <si>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</si>
  <si>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</si>
  <si>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</si>
  <si>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</si>
  <si>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</si>
  <si>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</si>
  <si>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</si>
  <si>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</si>
  <si>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</si>
  <si>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</si>
  <si>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</si>
  <si>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</si>
  <si>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</si>
  <si>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</si>
  <si>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</si>
  <si>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</si>
  <si>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</si>
  <si>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</si>
  <si>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</si>
  <si>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</si>
  <si>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</si>
  <si>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</si>
  <si>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</si>
  <si>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</si>
  <si>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</si>
  <si>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</si>
  <si>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</si>
  <si>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</si>
  <si>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</si>
  <si>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</si>
  <si>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</si>
  <si>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</si>
  <si>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</si>
  <si>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</si>
  <si>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</si>
  <si>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</si>
  <si>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</si>
  <si>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</si>
  <si>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</si>
  <si>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</si>
  <si>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</si>
  <si>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</si>
  <si>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</si>
  <si>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</si>
  <si>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</si>
  <si>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</si>
  <si>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</si>
  <si>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</si>
  <si>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</si>
  <si>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</si>
  <si>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</si>
  <si>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</si>
  <si>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</si>
  <si>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</si>
  <si>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</si>
  <si>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</si>
  <si>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</si>
  <si>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</si>
  <si>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</si>
  <si>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</si>
  <si>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</si>
  <si>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</si>
  <si>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</si>
  <si>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</si>
  <si>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</si>
  <si>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</si>
  <si>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</si>
  <si>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</si>
  <si>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</si>
  <si>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</si>
  <si>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</si>
  <si>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</si>
  <si>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</si>
  <si>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</si>
  <si>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</si>
  <si>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</si>
  <si>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</si>
  <si>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</si>
  <si>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</si>
  <si>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</si>
  <si>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</si>
  <si>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</si>
  <si>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</si>
  <si>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</si>
  <si>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</si>
  <si>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</si>
  <si>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</si>
  <si>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</si>
  <si>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</si>
  <si>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</si>
  <si>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</si>
  <si>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</si>
  <si>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</si>
  <si>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</si>
  <si>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</si>
  <si>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</si>
  <si>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</si>
  <si>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</si>
  <si>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</si>
  <si>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</si>
  <si>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</si>
  <si>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</si>
  <si>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</si>
  <si>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</si>
  <si>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</si>
  <si>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</si>
  <si>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</si>
  <si>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</si>
  <si>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</si>
  <si>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</si>
  <si>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</si>
  <si>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</si>
  <si>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</si>
  <si>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</si>
  <si>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</si>
  <si>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</si>
  <si>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</si>
  <si>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</si>
  <si>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</si>
  <si>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</si>
  <si>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</si>
  <si>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</si>
  <si>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</si>
  <si>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</si>
  <si>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</si>
  <si>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</si>
  <si>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</si>
  <si>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</si>
  <si>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</si>
  <si>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</si>
  <si>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</si>
  <si>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</si>
  <si>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</si>
  <si>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</si>
  <si>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</si>
  <si>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</si>
  <si>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</si>
  <si>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</si>
  <si>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</si>
  <si>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</si>
  <si>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</si>
  <si>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</si>
  <si>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</si>
  <si>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</si>
  <si>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</si>
  <si>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</si>
  <si>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</si>
  <si>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</si>
  <si>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</si>
  <si>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</si>
  <si>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</si>
  <si>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</si>
  <si>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</si>
  <si>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</si>
  <si>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</si>
  <si>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</si>
  <si>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</si>
  <si>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</si>
  <si>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</si>
  <si>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</si>
  <si>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</si>
  <si>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</si>
  <si>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</si>
  <si>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</si>
  <si>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</si>
  <si>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</si>
  <si>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</si>
  <si>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</si>
  <si>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</si>
  <si>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</si>
  <si>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</si>
  <si>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</si>
  <si>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</si>
  <si>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</si>
  <si>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</si>
  <si>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</si>
  <si>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</si>
  <si>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</si>
  <si>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</si>
  <si>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</si>
  <si>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</si>
  <si>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</si>
  <si>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</si>
  <si>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</si>
  <si>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</si>
  <si>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</si>
  <si>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</si>
  <si>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</si>
  <si>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</si>
  <si>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</si>
  <si>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</si>
  <si>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</si>
  <si>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</si>
  <si>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</si>
  <si>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</si>
  <si>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</si>
  <si>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</si>
  <si>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</si>
  <si>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</si>
  <si>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</si>
  <si>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</si>
  <si>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</si>
  <si>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</si>
  <si>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</si>
  <si>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</si>
  <si>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</si>
  <si>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</si>
  <si>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</si>
  <si>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</si>
  <si>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</si>
  <si>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</si>
  <si>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</si>
  <si>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</si>
  <si>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</si>
  <si>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</si>
  <si>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</si>
  <si>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</si>
  <si>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</si>
  <si>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</si>
  <si>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</si>
  <si>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</si>
  <si>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</si>
  <si>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</si>
  <si>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</si>
  <si>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</si>
  <si>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</si>
  <si>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</si>
  <si>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</si>
  <si>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</si>
  <si>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</si>
  <si>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</si>
  <si>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</si>
  <si>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</si>
  <si>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</si>
  <si>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</si>
  <si>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</si>
  <si>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</si>
  <si>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</si>
  <si>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</si>
  <si>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</si>
  <si>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</si>
  <si>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</si>
  <si>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</si>
  <si>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</si>
  <si>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</si>
  <si>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</si>
  <si>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</si>
  <si>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</si>
  <si>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</si>
  <si>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</si>
  <si>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</si>
  <si>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</si>
  <si>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</si>
  <si>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</si>
  <si>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</si>
  <si>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</si>
  <si>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</si>
  <si>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</si>
  <si>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</si>
  <si>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</si>
  <si>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</si>
  <si>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</si>
  <si>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</si>
  <si>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</si>
  <si>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</si>
  <si>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</si>
  <si>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</si>
  <si>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</si>
  <si>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</si>
  <si>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</si>
  <si>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</si>
  <si>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</si>
  <si>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</si>
  <si>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</si>
  <si>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</si>
  <si>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</si>
  <si>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</si>
  <si>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</si>
  <si>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</si>
  <si>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</si>
  <si>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</si>
  <si>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</si>
  <si>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</si>
  <si>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</si>
  <si>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</si>
  <si>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</si>
  <si>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</si>
  <si>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</si>
  <si>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</si>
  <si>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</si>
  <si>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</si>
  <si>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</si>
  <si>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</si>
  <si>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</si>
  <si>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</si>
  <si>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</si>
  <si>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</si>
  <si>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</si>
  <si>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</si>
  <si>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</si>
  <si>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</si>
  <si>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</si>
  <si>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</si>
  <si>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</si>
  <si>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</si>
  <si>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</si>
  <si>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</si>
  <si>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</si>
  <si>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</si>
  <si>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</si>
  <si>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</si>
  <si>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</si>
  <si>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</si>
  <si>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</si>
  <si>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</si>
  <si>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</si>
  <si>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</si>
  <si>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</si>
  <si>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</si>
  <si>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</si>
  <si>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</si>
  <si>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</si>
  <si>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</si>
  <si>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</si>
  <si>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</si>
  <si>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</si>
  <si>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</si>
  <si>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</si>
  <si>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</si>
  <si>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</si>
  <si>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</si>
  <si>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</si>
  <si>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</si>
  <si>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</si>
  <si>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</si>
  <si>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</si>
  <si>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</si>
  <si>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</si>
  <si>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</si>
  <si>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</si>
  <si>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</si>
  <si>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</si>
  <si>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</si>
  <si>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</si>
  <si>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</si>
  <si>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</si>
  <si>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</si>
  <si>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</si>
  <si>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</si>
  <si>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</si>
  <si>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</si>
  <si>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</si>
  <si>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</si>
  <si>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</si>
  <si>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</si>
  <si>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</si>
  <si>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</si>
  <si>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</si>
  <si>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</si>
  <si>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</si>
  <si>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</si>
  <si>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</si>
  <si>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</si>
  <si>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</si>
  <si>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</si>
  <si>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</si>
  <si>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</si>
  <si>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</si>
  <si>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</si>
  <si>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</si>
  <si>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</si>
  <si>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</si>
  <si>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</si>
  <si>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</si>
  <si>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</si>
  <si>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</si>
  <si>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</si>
  <si>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</si>
  <si>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</si>
  <si>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</si>
  <si>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</si>
  <si>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</si>
  <si>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</si>
  <si>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</si>
  <si>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</si>
  <si>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</si>
  <si>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</si>
  <si>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</si>
  <si>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</si>
  <si>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</si>
  <si>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</si>
  <si>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</si>
  <si>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</si>
  <si>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</si>
  <si>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</si>
  <si>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</si>
  <si>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</si>
  <si>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</si>
  <si>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</si>
  <si>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</si>
  <si>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</si>
  <si>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</si>
  <si>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</si>
  <si>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</si>
  <si>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</si>
  <si>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</si>
  <si>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</si>
  <si>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</si>
  <si>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</si>
  <si>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</si>
  <si>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</si>
  <si>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</si>
  <si>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</si>
  <si>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</si>
  <si>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</si>
  <si>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</si>
  <si>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</si>
  <si>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</si>
  <si>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</si>
  <si>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</si>
  <si>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</si>
  <si>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</si>
  <si>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</si>
  <si>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</si>
  <si>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</si>
  <si>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</si>
  <si>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</si>
  <si>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</si>
  <si>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</si>
  <si>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</si>
  <si>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</si>
  <si>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</si>
  <si>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</si>
  <si>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</si>
  <si>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</si>
  <si>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</si>
  <si>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</si>
  <si>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</si>
  <si>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</si>
  <si>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</si>
  <si>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</si>
  <si>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</si>
  <si>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</si>
  <si>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</si>
  <si>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</si>
  <si>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</si>
  <si>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</si>
  <si>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</si>
  <si>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</si>
  <si>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</si>
  <si>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</si>
  <si>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</si>
  <si>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</si>
  <si>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</si>
  <si>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</si>
  <si>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</si>
  <si>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</si>
  <si>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</si>
  <si>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</si>
  <si>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</si>
  <si>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</si>
  <si>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</si>
  <si>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</si>
  <si>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</si>
  <si>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</si>
  <si>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</si>
  <si>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</si>
  <si>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</si>
  <si>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</si>
  <si>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</si>
  <si>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</si>
  <si>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</si>
  <si>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</si>
  <si>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</si>
  <si>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</si>
  <si>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</si>
  <si>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</si>
  <si>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</si>
  <si>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</si>
  <si>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</si>
  <si>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</si>
  <si>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</si>
  <si>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</si>
  <si>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</si>
  <si>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</si>
  <si>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</si>
  <si>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</si>
  <si>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</si>
  <si>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</si>
  <si>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</si>
  <si>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</si>
  <si>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</si>
  <si>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</si>
  <si>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</si>
  <si>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</si>
  <si>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</si>
  <si>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</si>
  <si>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</si>
  <si>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</si>
  <si>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</si>
  <si>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</si>
  <si>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</si>
  <si>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</si>
  <si>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</si>
  <si>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</si>
  <si>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</si>
  <si>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</si>
  <si>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</si>
  <si>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</si>
  <si>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</si>
  <si>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</si>
  <si>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</si>
  <si>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</si>
  <si>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</si>
  <si>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</si>
  <si>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</si>
  <si>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</si>
  <si>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</si>
  <si>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</si>
  <si>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</si>
  <si>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</si>
  <si>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</si>
  <si>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</si>
  <si>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</si>
  <si>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</si>
  <si>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</si>
  <si>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</si>
  <si>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</si>
  <si>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</si>
  <si>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</si>
  <si>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</si>
  <si>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</si>
  <si>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</si>
  <si>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</si>
  <si>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</si>
  <si>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</si>
  <si>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</si>
  <si>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</si>
  <si>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</si>
  <si>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</si>
  <si>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</si>
  <si>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</si>
  <si>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</si>
  <si>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</si>
  <si>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</si>
  <si>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</si>
  <si>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</si>
  <si>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</si>
  <si>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</si>
  <si>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</si>
  <si>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</si>
  <si>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</si>
  <si>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</si>
  <si>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</si>
  <si>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</si>
  <si>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</si>
  <si>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</si>
  <si>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</si>
  <si>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</si>
  <si>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</si>
  <si>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</si>
  <si>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</si>
  <si>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</si>
  <si>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</si>
  <si>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</si>
  <si>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</si>
  <si>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</si>
  <si>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</si>
  <si>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</si>
  <si>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</si>
  <si>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</si>
  <si>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</si>
  <si>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</si>
  <si>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</si>
  <si>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</si>
  <si>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</si>
  <si>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</si>
  <si>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</si>
  <si>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</si>
  <si>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</si>
  <si>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</si>
  <si>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</si>
  <si>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</si>
  <si>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</si>
  <si>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</si>
  <si>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</si>
  <si>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</si>
  <si>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</si>
  <si>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</si>
  <si>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</si>
  <si>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</si>
  <si>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</si>
  <si>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</si>
  <si>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</si>
  <si>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</si>
  <si>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</si>
  <si>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</si>
  <si>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</si>
  <si>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</si>
  <si>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</si>
  <si>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</si>
  <si>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</si>
  <si>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</si>
  <si>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</si>
  <si>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</si>
  <si>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</si>
  <si>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</si>
  <si>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</si>
  <si>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</si>
  <si>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</si>
  <si>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</si>
  <si>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</si>
  <si>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</si>
  <si>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</si>
  <si>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</si>
  <si>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</si>
  <si>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</si>
  <si>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</si>
  <si>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</si>
  <si>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</si>
  <si>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</si>
  <si>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</si>
  <si>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</si>
  <si>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</si>
  <si>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</si>
  <si>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</si>
  <si>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</si>
  <si>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</si>
  <si>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</si>
  <si>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</si>
  <si>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</si>
  <si>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</si>
  <si>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</si>
  <si>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</si>
  <si>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</si>
  <si>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</si>
  <si>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</si>
  <si>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</si>
  <si>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</si>
  <si>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</si>
  <si>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</si>
  <si>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</si>
  <si>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</si>
  <si>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</si>
  <si>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</si>
  <si>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</si>
  <si>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</si>
  <si>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</si>
  <si>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</si>
  <si>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</si>
  <si>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</si>
  <si>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</si>
  <si>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</si>
  <si>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</si>
  <si>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</si>
  <si>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</si>
  <si>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</si>
  <si>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</si>
  <si>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</si>
  <si>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</si>
  <si>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</si>
  <si>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</si>
  <si>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</si>
  <si>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</si>
  <si>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</si>
  <si>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</si>
  <si>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</si>
  <si>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</si>
  <si>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</si>
  <si>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</si>
  <si>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</si>
  <si>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</si>
  <si>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</si>
  <si>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</si>
  <si>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</si>
  <si>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</si>
  <si>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</si>
  <si>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</si>
  <si>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</si>
  <si>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</si>
  <si>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</si>
  <si>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</si>
  <si>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</si>
  <si>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</si>
  <si>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</si>
  <si>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</si>
  <si>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</si>
  <si>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</si>
  <si>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</si>
  <si>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</si>
  <si>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</si>
  <si>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</si>
  <si>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</si>
  <si>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</si>
  <si>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</si>
  <si>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</si>
  <si>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</si>
  <si>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</si>
  <si>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</si>
  <si>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</si>
  <si>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</si>
  <si>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</si>
  <si>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</si>
  <si>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</si>
  <si>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</si>
  <si>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</si>
  <si>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</si>
  <si>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</si>
  <si>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</si>
  <si>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</si>
  <si>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</si>
  <si>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</si>
  <si>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</si>
  <si>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</si>
  <si>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</si>
  <si>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</si>
  <si>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</si>
  <si>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</si>
  <si>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</si>
  <si>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</si>
  <si>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</si>
  <si>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</si>
  <si>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</si>
  <si>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</si>
  <si>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</si>
  <si>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</si>
  <si>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</si>
  <si>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</si>
  <si>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</si>
  <si>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</si>
  <si>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</si>
  <si>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</si>
  <si>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</si>
  <si>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</si>
  <si>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</si>
  <si>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</si>
  <si>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</si>
  <si>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</si>
  <si>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</si>
  <si>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</si>
  <si>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</si>
  <si>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</si>
  <si>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</si>
  <si>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</si>
  <si>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</si>
  <si>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</si>
  <si>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</si>
  <si>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</si>
  <si>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</si>
  <si>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</si>
  <si>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</si>
  <si>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</si>
  <si>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</si>
  <si>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</si>
  <si>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</si>
  <si>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</si>
  <si>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</si>
  <si>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</si>
  <si>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</si>
  <si>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</si>
  <si>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</si>
  <si>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</si>
  <si>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</si>
  <si>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</si>
  <si>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</si>
  <si>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</si>
  <si>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</si>
  <si>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</si>
  <si>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</si>
  <si>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</si>
  <si>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</si>
  <si>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</si>
  <si>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</si>
  <si>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</si>
  <si>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</si>
  <si>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</si>
  <si>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</si>
  <si>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</si>
  <si>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</si>
  <si>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</si>
  <si>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</si>
  <si>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</si>
  <si>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</si>
  <si>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</si>
  <si>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</si>
  <si>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</si>
  <si>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</si>
  <si>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</si>
  <si>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</si>
  <si>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</si>
  <si>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</si>
  <si>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</si>
  <si>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</si>
  <si>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</si>
  <si>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</si>
  <si>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</si>
  <si>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</si>
  <si>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</si>
  <si>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</si>
  <si>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</si>
  <si>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</si>
  <si>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</si>
  <si>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</si>
  <si>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</si>
  <si>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</si>
  <si>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</si>
  <si>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</si>
  <si>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</si>
  <si>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</si>
  <si>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</si>
  <si>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</si>
  <si>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</si>
  <si>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</si>
  <si>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</si>
  <si>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</si>
  <si>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</si>
  <si>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</si>
  <si>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</si>
  <si>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</si>
  <si>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</si>
  <si>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</si>
  <si>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</si>
  <si>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</si>
  <si>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</si>
  <si>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</si>
  <si>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</si>
  <si>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</si>
  <si>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</si>
  <si>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</si>
  <si>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</si>
  <si>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</si>
  <si>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</si>
  <si>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</si>
  <si>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</si>
  <si>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</si>
  <si>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</si>
  <si>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</si>
  <si>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</si>
  <si>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</si>
  <si>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</si>
  <si>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</si>
  <si>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</si>
  <si>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</si>
  <si>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</si>
  <si>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</si>
  <si>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</si>
  <si>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</si>
  <si>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</si>
  <si>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</si>
  <si>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</si>
  <si>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</si>
  <si>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</si>
  <si>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</si>
  <si>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</si>
  <si>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</si>
  <si>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</si>
  <si>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</si>
  <si>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</si>
  <si>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</si>
  <si>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</si>
  <si>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</si>
  <si>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</si>
  <si>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</si>
  <si>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</si>
  <si>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</si>
  <si>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</si>
  <si>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</si>
  <si>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</si>
  <si>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</si>
  <si>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</si>
  <si>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</si>
  <si>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</si>
  <si>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</si>
  <si>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</si>
  <si>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</si>
  <si>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</si>
  <si>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</si>
  <si>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</si>
  <si>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</si>
  <si>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</si>
  <si>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</si>
  <si>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</si>
  <si>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</si>
  <si>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</si>
  <si>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</si>
  <si>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</si>
  <si>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</si>
  <si>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</si>
  <si>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</si>
  <si>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</si>
  <si>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</si>
  <si>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</si>
  <si>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</si>
  <si>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</si>
  <si>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</si>
  <si>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</si>
  <si>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</si>
  <si>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</si>
  <si>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</si>
  <si>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</si>
  <si>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</si>
  <si>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</si>
  <si>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</si>
  <si>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</si>
  <si>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</si>
  <si>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</si>
  <si>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</si>
  <si>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</si>
  <si>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</si>
  <si>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</si>
  <si>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</si>
  <si>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</si>
  <si>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</si>
  <si>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</si>
  <si>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</si>
  <si>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</si>
  <si>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</si>
  <si>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</si>
  <si>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</si>
  <si>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</si>
  <si>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</si>
  <si>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</si>
  <si>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</si>
  <si>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</si>
  <si>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</si>
  <si>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</si>
  <si>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</si>
  <si>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</si>
  <si>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</si>
  <si>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</si>
  <si>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</si>
  <si>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</si>
  <si>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</si>
  <si>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</si>
  <si>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</si>
  <si>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</si>
  <si>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</si>
  <si>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</si>
  <si>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</si>
  <si>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</si>
  <si>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</si>
  <si>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</si>
  <si>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</si>
  <si>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</si>
  <si>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</si>
  <si>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</si>
  <si>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</si>
  <si>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</si>
  <si>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</si>
  <si>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</si>
  <si>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</si>
  <si>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</si>
  <si>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</si>
  <si>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</si>
  <si>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</si>
  <si>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</si>
  <si>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</si>
  <si>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</si>
  <si>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</si>
  <si>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</si>
  <si>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</si>
  <si>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</si>
  <si>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</si>
  <si>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</si>
  <si>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</si>
  <si>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</si>
  <si>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</si>
  <si>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</si>
  <si>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</si>
  <si>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</si>
  <si>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</si>
  <si>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</si>
  <si>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</si>
  <si>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</si>
  <si>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</si>
  <si>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</si>
  <si>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</si>
  <si>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</si>
  <si>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</si>
  <si>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</si>
  <si>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</si>
  <si>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</si>
  <si>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</si>
  <si>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</si>
  <si>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</si>
  <si>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</si>
  <si>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</si>
  <si>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</si>
  <si>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</si>
  <si>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</si>
  <si>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</si>
  <si>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</si>
  <si>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</si>
  <si>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</si>
  <si>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</si>
  <si>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</si>
  <si>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</si>
  <si>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</si>
  <si>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</si>
  <si>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</si>
  <si>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</si>
  <si>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</si>
  <si>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</si>
  <si>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</si>
  <si>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</si>
  <si>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</si>
  <si>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</si>
  <si>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</si>
  <si>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</si>
  <si>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</si>
  <si>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</si>
  <si>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</si>
  <si>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</si>
  <si>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</si>
  <si>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</si>
  <si>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</si>
  <si>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</si>
  <si>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</si>
  <si>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</si>
  <si>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</si>
  <si>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</si>
  <si>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</si>
  <si>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</si>
  <si>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</si>
  <si>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</si>
  <si>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</si>
  <si>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</si>
  <si>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</si>
  <si>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</si>
  <si>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</si>
  <si>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</si>
  <si>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</si>
  <si>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</si>
  <si>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</si>
  <si>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</si>
  <si>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</si>
  <si>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</si>
  <si>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</si>
  <si>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</si>
  <si>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</si>
  <si>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</si>
  <si>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</si>
  <si>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</si>
  <si>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</si>
  <si>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</si>
  <si>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</si>
  <si>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</si>
  <si>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</si>
  <si>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</si>
  <si>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</si>
  <si>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</si>
  <si>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</si>
  <si>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</si>
  <si>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</si>
  <si>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</si>
  <si>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</si>
  <si>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</si>
  <si>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</si>
  <si>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</si>
  <si>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</si>
  <si>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</si>
  <si>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</si>
  <si>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</si>
  <si>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</si>
  <si>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</si>
  <si>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</si>
  <si>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</si>
  <si>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</si>
  <si>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</si>
  <si>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</si>
  <si>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</si>
  <si>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</si>
  <si>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</si>
  <si>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</si>
  <si>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</si>
  <si>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</si>
  <si>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</si>
  <si>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</si>
  <si>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</si>
  <si>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</si>
  <si>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</si>
  <si>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</si>
  <si>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</si>
  <si>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</si>
  <si>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</si>
  <si>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</si>
  <si>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</si>
  <si>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</si>
  <si>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</si>
  <si>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</si>
  <si>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</si>
  <si>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</si>
  <si>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</si>
  <si>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</si>
  <si>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</si>
  <si>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</si>
  <si>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</si>
  <si>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</si>
  <si>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</si>
  <si>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</si>
  <si>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</si>
  <si>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</si>
  <si>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</si>
  <si>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</si>
  <si>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</si>
  <si>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</si>
  <si>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</si>
  <si>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</si>
  <si>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</si>
  <si>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</si>
  <si>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</si>
  <si>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</si>
  <si>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</si>
  <si>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</si>
  <si>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</si>
  <si>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</si>
  <si>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</si>
  <si>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</si>
  <si>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</si>
  <si>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</si>
  <si>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</si>
  <si>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</si>
  <si>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</si>
  <si>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</si>
  <si>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</si>
  <si>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</si>
  <si>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</si>
  <si>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</si>
  <si>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</si>
  <si>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</si>
  <si>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</si>
  <si>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</si>
  <si>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</si>
  <si>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</si>
  <si>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</si>
  <si>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</si>
  <si>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</si>
  <si>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</si>
  <si>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</si>
  <si>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</si>
  <si>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</si>
  <si>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</si>
  <si>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</si>
  <si>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</si>
  <si>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</si>
  <si>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</si>
  <si>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</si>
  <si>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</si>
  <si>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</si>
  <si>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</si>
  <si>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</si>
  <si>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</si>
  <si>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</si>
  <si>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</si>
  <si>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</si>
  <si>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</si>
  <si>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</si>
  <si>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</si>
  <si>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</si>
  <si>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</si>
  <si>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</si>
  <si>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</si>
  <si>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</si>
  <si>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</si>
  <si>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</si>
  <si>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</si>
  <si>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</si>
  <si>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</si>
  <si>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</si>
  <si>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</si>
  <si>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</si>
  <si>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</si>
  <si>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</si>
  <si>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</si>
  <si>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</si>
  <si>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</si>
  <si>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</si>
  <si>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</si>
  <si>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</si>
  <si>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</si>
  <si>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</si>
  <si>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</si>
  <si>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</si>
  <si>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</si>
  <si>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</si>
  <si>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</si>
  <si>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</si>
  <si>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</si>
  <si>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</si>
  <si>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</si>
  <si>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</si>
  <si>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</si>
  <si>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</si>
  <si>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</si>
  <si>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</si>
  <si>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</si>
  <si>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</si>
  <si>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</si>
  <si>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</si>
  <si>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</si>
  <si>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</si>
  <si>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</si>
  <si>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</si>
  <si>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</si>
  <si>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</si>
  <si>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</si>
  <si>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</si>
  <si>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</si>
  <si>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</si>
  <si>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</si>
  <si>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</si>
  <si>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</si>
  <si>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</si>
  <si>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</si>
  <si>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</si>
  <si>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</si>
  <si>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</si>
  <si>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</si>
  <si>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</si>
  <si>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</si>
  <si>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</si>
  <si>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</si>
  <si>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</si>
  <si>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</si>
  <si>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</si>
  <si>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</si>
  <si>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</si>
  <si>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</si>
  <si>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</si>
  <si>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</si>
  <si>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</si>
  <si>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</si>
  <si>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</si>
  <si>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</si>
  <si>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</si>
  <si>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</si>
  <si>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</si>
  <si>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</si>
  <si>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</si>
  <si>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</si>
  <si>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</si>
  <si>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</si>
  <si>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</si>
  <si>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</si>
  <si>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</si>
  <si>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</si>
  <si>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</si>
  <si>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</si>
  <si>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</si>
  <si>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</si>
  <si>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</si>
  <si>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</si>
  <si>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</si>
  <si>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</si>
  <si>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</si>
  <si>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</si>
  <si>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</si>
  <si>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</si>
  <si>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</si>
  <si>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</si>
  <si>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</si>
  <si>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</si>
  <si>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</si>
  <si>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</si>
  <si>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</si>
  <si>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</si>
  <si>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</si>
  <si>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</si>
  <si>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</si>
  <si>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</si>
  <si>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</si>
  <si>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</si>
  <si>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</si>
  <si>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</si>
  <si>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</si>
  <si>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</si>
  <si>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</si>
  <si>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</si>
  <si>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</si>
  <si>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</si>
  <si>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</si>
  <si>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</si>
  <si>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</si>
  <si>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</si>
  <si>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</si>
  <si>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</si>
  <si>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</si>
  <si>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</si>
  <si>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</si>
  <si>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</si>
  <si>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</si>
  <si>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</si>
  <si>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</si>
  <si>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</si>
  <si>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</si>
  <si>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</si>
  <si>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</si>
  <si>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</si>
  <si>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</si>
  <si>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</si>
  <si>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</si>
  <si>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</si>
  <si>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</si>
  <si>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</si>
  <si>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</si>
  <si>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</si>
  <si>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</si>
  <si>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</si>
  <si>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</si>
  <si>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</si>
  <si>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</si>
  <si>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</si>
  <si>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</si>
  <si>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</si>
  <si>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</si>
  <si>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</si>
  <si>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</si>
  <si>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</si>
  <si>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</si>
  <si>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</si>
  <si>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</si>
  <si>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</si>
  <si>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</si>
  <si>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</si>
  <si>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</si>
  <si>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</si>
  <si>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</si>
  <si>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</si>
  <si>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</si>
  <si>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</si>
  <si>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</si>
  <si>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</si>
  <si>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</si>
  <si>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</si>
  <si>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</si>
  <si>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</si>
  <si>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</si>
  <si>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</si>
  <si>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</si>
  <si>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</si>
  <si>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</si>
  <si>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</si>
  <si>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</si>
  <si>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</si>
  <si>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</si>
  <si>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</si>
  <si>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</si>
  <si>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</si>
  <si>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</si>
  <si>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</si>
  <si>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</si>
  <si>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</si>
  <si>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</si>
  <si>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</si>
  <si>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</si>
  <si>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</si>
  <si>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</si>
  <si>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</si>
  <si>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</si>
  <si>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</si>
  <si>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</si>
  <si>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</si>
  <si>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</si>
  <si>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</si>
  <si>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</si>
  <si>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</si>
  <si>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</si>
  <si>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</si>
  <si>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</si>
  <si>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</si>
  <si>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</si>
  <si>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</si>
  <si>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</si>
  <si>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</si>
  <si>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</si>
  <si>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</si>
  <si>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</si>
  <si>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</si>
  <si>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</si>
  <si>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</si>
  <si>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</si>
  <si>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</si>
  <si>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</si>
  <si>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</si>
  <si>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</si>
  <si>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</si>
  <si>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</si>
  <si>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</si>
  <si>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</si>
  <si>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</si>
  <si>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</si>
  <si>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</si>
  <si>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</si>
  <si>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</si>
  <si>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</si>
  <si>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</si>
  <si>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</si>
  <si>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</si>
  <si>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</si>
  <si>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</si>
  <si>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</si>
  <si>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</si>
  <si>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</si>
  <si>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</si>
  <si>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</si>
  <si>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</si>
  <si>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</si>
  <si>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</si>
  <si>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</si>
  <si>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</si>
  <si>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</si>
  <si>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</si>
  <si>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</si>
  <si>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</si>
  <si>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</si>
  <si>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</si>
  <si>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</si>
  <si>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</si>
  <si>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</si>
  <si>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</si>
  <si>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</si>
  <si>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</si>
  <si>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</si>
  <si>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</si>
  <si>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</si>
  <si>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</si>
  <si>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</si>
  <si>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</si>
  <si>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</si>
  <si>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</si>
  <si>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</si>
  <si>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</si>
  <si>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</si>
  <si>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</si>
  <si>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</si>
  <si>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</si>
  <si>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</si>
  <si>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</si>
  <si>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</si>
  <si>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</si>
  <si>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</si>
  <si>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</si>
  <si>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</si>
  <si>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</si>
  <si>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</si>
  <si>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</si>
  <si>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</si>
  <si>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</si>
  <si>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</si>
  <si>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</si>
  <si>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</si>
  <si>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</si>
  <si>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</si>
  <si>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</si>
  <si>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</si>
  <si>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</si>
  <si>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</si>
  <si>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</si>
  <si>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</si>
  <si>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</si>
  <si>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</si>
  <si>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</si>
  <si>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</si>
  <si>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</si>
  <si>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</si>
  <si>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</si>
  <si>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</si>
  <si>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</si>
  <si>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</si>
  <si>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</si>
  <si>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</si>
  <si>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</si>
  <si>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</si>
  <si>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</si>
  <si>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</si>
  <si>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</si>
  <si>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</si>
  <si>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</si>
  <si>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</si>
  <si>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</si>
  <si>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</si>
  <si>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</si>
  <si>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</si>
  <si>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</si>
  <si>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</si>
  <si>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</si>
  <si>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</si>
  <si>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</si>
  <si>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</si>
  <si>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</si>
  <si>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</si>
  <si>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</si>
  <si>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</si>
  <si>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</si>
  <si>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</si>
  <si>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</si>
  <si>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</si>
  <si>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</si>
  <si>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</si>
  <si>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</si>
  <si>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</si>
  <si>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</si>
  <si>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</si>
  <si>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</si>
  <si>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</si>
  <si>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</si>
  <si>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</si>
  <si>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</si>
  <si>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</si>
  <si>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</si>
  <si>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</si>
  <si>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</si>
  <si>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</si>
  <si>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</si>
  <si>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</si>
  <si>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</si>
  <si>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</si>
  <si>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</si>
  <si>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</si>
  <si>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</si>
  <si>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</si>
  <si>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</si>
  <si>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</si>
  <si>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</si>
  <si>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</si>
  <si>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</si>
  <si>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</si>
  <si>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</si>
  <si>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</si>
  <si>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</si>
  <si>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</si>
  <si>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</si>
  <si>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</si>
  <si>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</si>
  <si>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</si>
  <si>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</si>
  <si>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</si>
  <si>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</si>
  <si>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</si>
  <si>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</si>
  <si>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</si>
  <si>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</si>
  <si>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</si>
  <si>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</si>
  <si>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</si>
  <si>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</si>
  <si>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</si>
  <si>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</si>
  <si>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</si>
  <si>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</si>
  <si>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</si>
  <si>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</si>
  <si>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</si>
  <si>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</si>
  <si>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</si>
  <si>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</si>
  <si>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</si>
  <si>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</si>
  <si>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</si>
  <si>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</si>
  <si>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</si>
  <si>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</si>
  <si>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</si>
  <si>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</si>
  <si>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</si>
  <si>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</si>
  <si>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</si>
  <si>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</si>
  <si>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</si>
  <si>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</si>
  <si>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</si>
  <si>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</si>
  <si>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</si>
  <si>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</si>
  <si>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</si>
  <si>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</si>
  <si>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</si>
  <si>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</si>
  <si>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</si>
  <si>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</si>
  <si>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</si>
  <si>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</si>
  <si>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</si>
  <si>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</si>
  <si>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</si>
  <si>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</si>
  <si>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</si>
  <si>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</si>
  <si>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</si>
  <si>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</si>
  <si>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</si>
  <si>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</si>
  <si>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</si>
  <si>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</si>
  <si>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</si>
  <si>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</si>
  <si>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</si>
  <si>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</si>
  <si>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</si>
  <si>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</si>
  <si>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</si>
  <si>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</si>
  <si>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</si>
  <si>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</si>
  <si>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</si>
  <si>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</si>
  <si>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</si>
  <si>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</si>
  <si>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</si>
  <si>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</si>
  <si>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</si>
  <si>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</si>
  <si>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</si>
  <si>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</si>
  <si>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</si>
  <si>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</si>
  <si>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</si>
  <si>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</si>
  <si>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</si>
  <si>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</si>
  <si>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</si>
  <si>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</si>
  <si>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</si>
  <si>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</si>
  <si>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</si>
  <si>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</si>
  <si>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</si>
  <si>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</si>
  <si>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</si>
  <si>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</si>
  <si>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</si>
  <si>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</si>
  <si>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</si>
  <si>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</si>
  <si>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</si>
  <si>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</si>
  <si>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</si>
  <si>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</si>
  <si>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</si>
  <si>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</si>
  <si>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</si>
  <si>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</si>
  <si>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</si>
  <si>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</si>
  <si>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</si>
  <si>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</si>
  <si>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</si>
  <si>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</si>
  <si>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</si>
  <si>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</si>
  <si>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</si>
  <si>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</si>
  <si>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</si>
  <si>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</si>
  <si>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</si>
  <si>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</si>
  <si>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</si>
  <si>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</si>
  <si>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</si>
  <si>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</si>
  <si>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</si>
  <si>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</si>
  <si>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</si>
  <si>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</si>
  <si>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</si>
  <si>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</si>
  <si>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</si>
  <si>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</si>
  <si>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</si>
  <si>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</si>
  <si>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</si>
  <si>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</si>
  <si>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</si>
  <si>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</si>
  <si>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</si>
  <si>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</si>
  <si>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</si>
  <si>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</si>
  <si>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</si>
  <si>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</si>
  <si>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</si>
  <si>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</si>
  <si>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</si>
  <si>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</si>
  <si>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</si>
  <si>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</si>
  <si>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</si>
  <si>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</si>
  <si>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</si>
  <si>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</si>
  <si>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</si>
  <si>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</si>
  <si>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</si>
  <si>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</si>
  <si>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</si>
  <si>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</si>
  <si>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</si>
  <si>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</si>
  <si>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</si>
  <si>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</si>
  <si>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</si>
  <si>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</si>
  <si>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</si>
  <si>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</si>
  <si>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</si>
  <si>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</si>
  <si>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</si>
  <si>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</si>
  <si>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</si>
  <si>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</si>
  <si>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</si>
  <si>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</si>
  <si>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</si>
  <si>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</si>
  <si>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</si>
  <si>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</si>
  <si>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</si>
  <si>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</si>
  <si>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</si>
  <si>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</si>
  <si>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</si>
  <si>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</si>
  <si>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</si>
  <si>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</si>
  <si>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</si>
  <si>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</si>
  <si>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</si>
  <si>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</si>
  <si>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</si>
  <si>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</si>
  <si>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</si>
  <si>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</si>
  <si>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</si>
  <si>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</si>
  <si>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</si>
  <si>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</si>
  <si>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</si>
  <si>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</si>
  <si>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</si>
  <si>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</si>
  <si>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</si>
  <si>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</si>
  <si>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</si>
  <si>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</si>
  <si>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</si>
  <si>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</si>
  <si>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</si>
  <si>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</si>
  <si>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</si>
  <si>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</si>
  <si>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</si>
  <si>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</si>
  <si>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</si>
  <si>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</si>
  <si>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</si>
  <si>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</si>
  <si>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</si>
  <si>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</si>
  <si>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</si>
  <si>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</si>
  <si>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</si>
  <si>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</si>
  <si>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</si>
  <si>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</si>
  <si>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</si>
  <si>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</si>
  <si>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</si>
  <si>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</si>
  <si>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</si>
  <si>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</si>
  <si>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</si>
  <si>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</si>
  <si>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</si>
  <si>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</si>
  <si>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</si>
  <si>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</si>
  <si>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</si>
  <si>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</si>
  <si>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</si>
  <si>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</si>
  <si>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</si>
  <si>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</si>
  <si>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</si>
  <si>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</si>
  <si>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</si>
  <si>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</si>
  <si>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</si>
  <si>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</si>
  <si>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</si>
  <si>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</si>
  <si>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</si>
  <si>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</si>
  <si>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</si>
  <si>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</si>
  <si>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</si>
  <si>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</si>
  <si>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</si>
  <si>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</si>
  <si>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</si>
  <si>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</si>
  <si>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</si>
  <si>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</si>
  <si>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</si>
  <si>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</si>
  <si>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</si>
  <si>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</si>
  <si>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</si>
  <si>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</si>
  <si>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</si>
  <si>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</si>
  <si>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</si>
  <si>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</si>
  <si>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</si>
  <si>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</si>
  <si>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</si>
  <si>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</si>
  <si>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</si>
  <si>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</si>
  <si>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</si>
  <si>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</si>
  <si>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</si>
  <si>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</si>
  <si>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</si>
  <si>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</si>
  <si>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</si>
  <si>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</si>
  <si>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</si>
  <si>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</si>
  <si>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</si>
  <si>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</si>
  <si>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</si>
  <si>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</si>
  <si>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</si>
  <si>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</si>
  <si>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</si>
  <si>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</si>
  <si>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</si>
  <si>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</si>
  <si>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</si>
  <si>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</si>
  <si>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</si>
  <si>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</si>
  <si>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</si>
  <si>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</si>
  <si>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</si>
  <si>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</si>
  <si>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</si>
  <si>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</si>
  <si>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</si>
  <si>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</si>
  <si>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</si>
  <si>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</si>
  <si>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</si>
  <si>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</si>
  <si>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</si>
  <si>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</si>
  <si>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</si>
  <si>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</si>
  <si>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</si>
  <si>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</si>
  <si>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</si>
  <si>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</si>
  <si>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</si>
  <si>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</si>
  <si>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</si>
  <si>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</si>
  <si>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</si>
  <si>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</si>
  <si>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</si>
  <si>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</si>
  <si>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</si>
  <si>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</si>
  <si>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</si>
  <si>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</si>
  <si>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</si>
  <si>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</si>
  <si>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</si>
  <si>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</si>
  <si>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</si>
  <si>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</si>
  <si>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</si>
  <si>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</si>
  <si>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</si>
  <si>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</si>
  <si>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</si>
  <si>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</si>
  <si>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</si>
  <si>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</si>
  <si>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</si>
  <si>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</si>
  <si>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</si>
  <si>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</si>
  <si>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</si>
  <si>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</si>
  <si>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</si>
  <si>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</si>
  <si>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</si>
  <si>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</si>
  <si>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</si>
  <si>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</si>
  <si>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</si>
  <si>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</si>
  <si>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</si>
  <si>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</si>
  <si>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</si>
  <si>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</si>
  <si>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</si>
  <si>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</si>
  <si>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</si>
  <si>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</si>
  <si>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</si>
  <si>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</si>
  <si>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</si>
  <si>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</si>
  <si>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</si>
  <si>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</si>
  <si>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</si>
  <si>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</si>
  <si>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</si>
  <si>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</si>
  <si>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</si>
  <si>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</si>
  <si>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</si>
  <si>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</si>
  <si>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</si>
  <si>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</si>
  <si>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</si>
  <si>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</si>
  <si>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</si>
  <si>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</si>
  <si>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</si>
  <si>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</si>
  <si>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</si>
  <si>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</si>
  <si>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</si>
  <si>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</si>
  <si>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</si>
  <si>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</si>
  <si>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</si>
  <si>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</si>
  <si>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</si>
  <si>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</si>
  <si>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</si>
  <si>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</si>
  <si>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</si>
  <si>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</si>
  <si>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</si>
  <si>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</si>
  <si>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</si>
  <si>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</si>
  <si>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</si>
  <si>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</si>
  <si>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</si>
  <si>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</si>
  <si>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</si>
  <si>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</si>
  <si>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</si>
  <si>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</si>
  <si>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</si>
  <si>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</si>
  <si>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</si>
  <si>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</si>
  <si>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</si>
  <si>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</si>
  <si>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</si>
  <si>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</si>
  <si>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</si>
  <si>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</si>
  <si>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</si>
  <si>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</si>
  <si>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</si>
  <si>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</si>
  <si>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</si>
  <si>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</si>
  <si>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</si>
  <si>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</si>
  <si>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</si>
  <si>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</si>
  <si>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</si>
  <si>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</si>
  <si>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</si>
  <si>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</si>
  <si>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</si>
  <si>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</si>
  <si>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</si>
  <si>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</si>
  <si>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</si>
  <si>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</si>
  <si>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</si>
  <si>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</si>
  <si>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</si>
  <si>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</si>
  <si>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</si>
  <si>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</si>
  <si>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</si>
  <si>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</si>
  <si>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</si>
  <si>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</si>
  <si>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</si>
  <si>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</si>
  <si>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</si>
  <si>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</si>
  <si>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</si>
  <si>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</si>
  <si>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</si>
  <si>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</si>
  <si>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</si>
  <si>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</si>
  <si>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</si>
  <si>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</si>
  <si>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</si>
  <si>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</si>
  <si>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</si>
  <si>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</si>
  <si>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</si>
  <si>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</si>
  <si>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</si>
  <si>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</si>
  <si>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</si>
  <si>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</si>
  <si>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</si>
  <si>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</si>
  <si>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</si>
  <si>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</si>
  <si>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</si>
  <si>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</si>
  <si>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</si>
  <si>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</si>
  <si>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</si>
  <si>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</si>
  <si>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</si>
  <si>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</si>
  <si>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</si>
  <si>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</si>
  <si>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</si>
  <si>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</si>
  <si>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</si>
  <si>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</si>
  <si>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</si>
  <si>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</si>
  <si>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</si>
  <si>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</si>
  <si>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</si>
  <si>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</si>
  <si>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</si>
  <si>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</si>
  <si>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</si>
  <si>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</si>
  <si>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</si>
  <si>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</si>
  <si>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</si>
  <si>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</si>
  <si>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</si>
  <si>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</si>
  <si>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</si>
  <si>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</si>
  <si>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</si>
  <si>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</si>
  <si>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</si>
  <si>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</si>
  <si>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</si>
  <si>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</si>
  <si>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</si>
  <si>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</si>
  <si>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</si>
  <si>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</si>
  <si>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</si>
  <si>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</si>
  <si>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</si>
  <si>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</si>
  <si>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</si>
  <si>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</si>
  <si>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</si>
  <si>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</si>
  <si>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</si>
  <si>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</si>
  <si>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</si>
  <si>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</si>
  <si>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</si>
  <si>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</si>
  <si>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</si>
  <si>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</si>
  <si>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</si>
  <si>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</si>
  <si>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</si>
  <si>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</si>
  <si>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</si>
  <si>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</si>
  <si>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</si>
  <si>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</si>
  <si>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</si>
  <si>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</si>
  <si>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</si>
  <si>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</si>
  <si>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</si>
  <si>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</si>
  <si>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</si>
  <si>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</si>
  <si>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</si>
  <si>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</si>
  <si>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</si>
  <si>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</si>
  <si>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</si>
  <si>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</si>
  <si>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</si>
  <si>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</si>
  <si>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</si>
  <si>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</si>
  <si>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</si>
  <si>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</si>
  <si>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</si>
  <si>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</si>
  <si>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</si>
  <si>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</si>
  <si>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</si>
  <si>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</si>
  <si>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</si>
  <si>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</si>
  <si>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</si>
  <si>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</si>
  <si>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</si>
  <si>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</si>
  <si>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</si>
  <si>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</si>
  <si>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</si>
  <si>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</si>
  <si>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</si>
  <si>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</si>
  <si>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</si>
  <si>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</si>
  <si>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</si>
  <si>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</si>
  <si>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</si>
  <si>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</si>
  <si>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</si>
  <si>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</si>
  <si>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</si>
  <si>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</si>
  <si>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</si>
  <si>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</si>
  <si>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</si>
  <si>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</si>
  <si>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</si>
  <si>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</si>
  <si>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</si>
  <si>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</si>
  <si>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</si>
  <si>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</si>
  <si>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</si>
  <si>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</si>
  <si>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</si>
  <si>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</si>
  <si>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</si>
  <si>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</si>
  <si>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</si>
  <si>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</si>
  <si>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</si>
  <si>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</si>
  <si>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</si>
  <si>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</si>
  <si>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</si>
  <si>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</si>
  <si>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</si>
  <si>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</si>
  <si>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</si>
  <si>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</si>
  <si>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</si>
  <si>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</si>
  <si>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</si>
  <si>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</si>
  <si>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</si>
  <si>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</si>
  <si>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</si>
  <si>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</si>
  <si>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</si>
  <si>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</si>
  <si>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</si>
  <si>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</si>
  <si>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</si>
  <si>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</si>
  <si>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</si>
  <si>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</si>
  <si>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</si>
  <si>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</si>
  <si>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</si>
  <si>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</si>
  <si>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</si>
  <si>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</si>
  <si>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</si>
  <si>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</si>
  <si>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</si>
  <si>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</si>
  <si>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</si>
  <si>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</si>
  <si>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</si>
  <si>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</si>
  <si>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</si>
  <si>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</si>
  <si>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</si>
  <si>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</si>
  <si>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</si>
  <si>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</si>
  <si>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</si>
  <si>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</si>
  <si>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</si>
  <si>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</si>
  <si>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</si>
  <si>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</si>
  <si>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</si>
  <si>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</si>
  <si>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</si>
  <si>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</si>
  <si>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</si>
  <si>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</si>
  <si>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</si>
  <si>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</si>
  <si>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</si>
  <si>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</si>
  <si>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</si>
  <si>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</si>
  <si>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</si>
  <si>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</si>
  <si>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</si>
  <si>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</si>
  <si>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</si>
  <si>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</si>
  <si>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</si>
  <si>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</si>
  <si>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</si>
  <si>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</si>
  <si>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</si>
  <si>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</si>
  <si>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</si>
  <si>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</si>
  <si>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</si>
  <si>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</si>
  <si>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</si>
  <si>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</si>
  <si>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</si>
  <si>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</si>
  <si>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</si>
  <si>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</si>
  <si>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</si>
  <si>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</si>
  <si>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</si>
  <si>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</si>
  <si>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</si>
  <si>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</si>
  <si>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</si>
  <si>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</si>
  <si>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</si>
  <si>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</si>
  <si>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</si>
  <si>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</si>
  <si>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</si>
  <si>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</si>
  <si>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</si>
  <si>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</si>
  <si>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</si>
  <si>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</si>
  <si>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</si>
  <si>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</si>
  <si>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</si>
  <si>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</si>
  <si>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</si>
  <si>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</si>
  <si>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</si>
  <si>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</si>
  <si>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</si>
  <si>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</si>
  <si>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</si>
  <si>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</si>
  <si>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</si>
  <si>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</si>
  <si>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</si>
  <si>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</si>
  <si>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</si>
  <si>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</si>
  <si>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</si>
  <si>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</si>
  <si>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</si>
  <si>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</si>
  <si>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</si>
  <si>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</si>
  <si>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</si>
  <si>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</si>
  <si>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</si>
  <si>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</si>
  <si>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</si>
  <si>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</si>
  <si>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</si>
  <si>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</si>
  <si>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</si>
  <si>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</si>
  <si>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</si>
  <si>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</si>
  <si>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</si>
  <si>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</si>
  <si>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</si>
  <si>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</si>
  <si>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</si>
  <si>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</si>
  <si>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</si>
  <si>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</si>
  <si>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</si>
  <si>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</si>
  <si>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</si>
  <si>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</si>
  <si>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</si>
  <si>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</si>
  <si>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</si>
  <si>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</si>
  <si>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</si>
  <si>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</si>
  <si>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</si>
  <si>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</si>
  <si>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</si>
  <si>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</si>
  <si>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</si>
  <si>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</si>
  <si>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</si>
  <si>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</si>
  <si>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</si>
  <si>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</si>
  <si>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</si>
  <si>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</si>
  <si>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</si>
  <si>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</si>
  <si>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</si>
  <si>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</si>
  <si>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</si>
  <si>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</si>
  <si>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</si>
  <si>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</si>
  <si>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</si>
  <si>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</si>
  <si>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</si>
  <si>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</si>
  <si>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</si>
  <si>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</si>
  <si>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</si>
  <si>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</si>
  <si>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</si>
  <si>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</si>
  <si>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</si>
  <si>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</si>
  <si>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</si>
  <si>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</si>
  <si>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</si>
  <si>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</si>
  <si>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</si>
  <si>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</si>
  <si>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</si>
  <si>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</si>
  <si>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</si>
  <si>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</si>
  <si>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</si>
  <si>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</si>
  <si>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</si>
  <si>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</si>
  <si>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</si>
  <si>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</si>
  <si>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</si>
  <si>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</si>
  <si>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</si>
  <si>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</si>
  <si>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</si>
  <si>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</si>
  <si>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</si>
  <si>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</si>
  <si>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</si>
  <si>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</si>
  <si>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</si>
  <si>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</si>
  <si>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</si>
  <si>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</si>
  <si>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</si>
  <si>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</si>
  <si>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</si>
  <si>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</si>
  <si>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</si>
  <si>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</si>
  <si>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</si>
  <si>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</si>
  <si>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</si>
  <si>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</si>
  <si>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</si>
  <si>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</si>
  <si>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</si>
  <si>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</si>
  <si>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</si>
  <si>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</si>
  <si>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</si>
  <si>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</si>
  <si>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</si>
  <si>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</si>
  <si>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</si>
  <si>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</si>
  <si>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</si>
  <si>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</si>
  <si>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</si>
  <si>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</si>
  <si>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</si>
  <si>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</si>
  <si>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</si>
  <si>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</si>
  <si>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</si>
  <si>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</si>
  <si>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</si>
  <si>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</si>
  <si>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</si>
  <si>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</si>
  <si>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</si>
  <si>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</si>
  <si>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</si>
  <si>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</si>
  <si>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</si>
  <si>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</si>
  <si>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</si>
  <si>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</si>
  <si>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</si>
  <si>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</si>
  <si>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</si>
  <si>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</si>
  <si>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</si>
  <si>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</si>
  <si>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</si>
  <si>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</si>
  <si>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</si>
  <si>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</si>
  <si>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</si>
  <si>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</si>
  <si>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</si>
  <si>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</si>
  <si>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</si>
  <si>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</si>
  <si>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</si>
  <si>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</si>
  <si>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</si>
  <si>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</si>
  <si>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</si>
  <si>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</si>
  <si>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</si>
  <si>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</si>
  <si>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</si>
  <si>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</si>
  <si>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</si>
  <si>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</si>
  <si>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</si>
  <si>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</si>
  <si>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</si>
  <si>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</si>
  <si>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</si>
  <si>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</si>
  <si>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</si>
  <si>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</si>
  <si>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</si>
  <si>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</si>
  <si>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</si>
  <si>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</si>
  <si>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</si>
  <si>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</si>
  <si>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</si>
  <si>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</si>
  <si>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</si>
  <si>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</si>
  <si>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</si>
  <si>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</si>
  <si>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</si>
  <si>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</si>
  <si>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</si>
  <si>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</si>
  <si>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</si>
  <si>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</si>
  <si>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</si>
  <si>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</si>
  <si>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</si>
  <si>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</si>
  <si>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</si>
  <si>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</si>
  <si>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</si>
  <si>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</si>
  <si>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</si>
  <si>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</si>
  <si>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</si>
  <si>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</si>
  <si>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</si>
  <si>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</si>
  <si>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</si>
  <si>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</si>
  <si>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</si>
  <si>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</si>
  <si>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</si>
  <si>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</si>
  <si>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</si>
  <si>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</si>
  <si>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</si>
  <si>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</si>
  <si>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</si>
  <si>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</si>
  <si>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</si>
  <si>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</si>
  <si>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</si>
  <si>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</si>
  <si>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</si>
  <si>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</si>
  <si>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</si>
  <si>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</si>
  <si>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</si>
  <si>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</si>
  <si>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</si>
  <si>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</si>
  <si>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</si>
  <si>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</si>
  <si>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</si>
  <si>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</si>
  <si>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</si>
  <si>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</si>
  <si>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</si>
  <si>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</si>
  <si>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</si>
  <si>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</si>
  <si>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</si>
  <si>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</si>
  <si>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</si>
  <si>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</si>
  <si>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</si>
  <si>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</si>
  <si>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</si>
  <si>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</si>
  <si>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</si>
  <si>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</si>
  <si>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</si>
  <si>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</si>
  <si>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</si>
  <si>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</si>
  <si>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</si>
  <si>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</si>
  <si>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</si>
  <si>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</si>
  <si>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</si>
  <si>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</si>
  <si>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</si>
  <si>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</si>
  <si>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</si>
  <si>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</si>
  <si>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</si>
  <si>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</si>
  <si>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</si>
  <si>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</si>
  <si>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</si>
  <si>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</si>
  <si>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</si>
  <si>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</si>
  <si>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</si>
  <si>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</si>
  <si>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</si>
  <si>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</si>
  <si>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</si>
  <si>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</si>
  <si>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</si>
  <si>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</si>
  <si>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</si>
  <si>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</si>
  <si>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</si>
  <si>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</si>
  <si>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</si>
  <si>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</si>
  <si>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</si>
  <si>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</si>
  <si>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</si>
  <si>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</si>
  <si>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</si>
  <si>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</si>
  <si>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</si>
  <si>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</si>
  <si>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</si>
  <si>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</si>
  <si>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</si>
  <si>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</si>
  <si>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</si>
  <si>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</si>
  <si>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</si>
  <si>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</si>
  <si>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</si>
  <si>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</si>
  <si>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</si>
  <si>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</si>
  <si>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</si>
  <si>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</si>
  <si>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</si>
  <si>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</si>
  <si>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</si>
  <si>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</si>
  <si>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</si>
  <si>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</si>
  <si>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</si>
  <si>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</si>
  <si>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</si>
  <si>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</si>
  <si>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</si>
  <si>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</si>
  <si>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</si>
  <si>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</si>
  <si>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</si>
  <si>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</si>
  <si>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</si>
  <si>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</si>
  <si>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</si>
  <si>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</si>
  <si>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</si>
  <si>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</si>
  <si>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</si>
  <si>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</si>
  <si>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</si>
  <si>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</si>
  <si>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</si>
  <si>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</si>
  <si>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</si>
  <si>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</si>
  <si>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</si>
  <si>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</si>
  <si>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</si>
  <si>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</si>
  <si>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</si>
  <si>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</si>
  <si>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</si>
  <si>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</si>
  <si>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</si>
  <si>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</si>
  <si>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</si>
  <si>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</si>
  <si>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</si>
  <si>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</si>
  <si>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</si>
  <si>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</si>
  <si>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</si>
  <si>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</si>
  <si>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</si>
  <si>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</si>
  <si>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</si>
  <si>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</si>
  <si>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</si>
  <si>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</si>
  <si>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</si>
  <si>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</si>
  <si>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</si>
  <si>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</si>
  <si>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</si>
  <si>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</si>
  <si>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</si>
  <si>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</si>
  <si>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</si>
  <si>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</si>
  <si>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</si>
  <si>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</si>
  <si>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</si>
  <si>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</si>
  <si>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</si>
  <si>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</si>
  <si>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</si>
  <si>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</si>
  <si>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</si>
  <si>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</si>
  <si>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</si>
  <si>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</si>
  <si>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</si>
  <si>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</si>
  <si>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</si>
  <si>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</si>
  <si>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</si>
  <si>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</si>
  <si>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</si>
  <si>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</si>
  <si>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</si>
  <si>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</si>
  <si>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</si>
  <si>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</si>
  <si>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</si>
  <si>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</si>
  <si>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</si>
  <si>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</si>
  <si>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</si>
  <si>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</si>
  <si>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</si>
  <si>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</si>
  <si>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</si>
  <si>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</si>
  <si>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</si>
  <si>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</si>
  <si>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</si>
  <si>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</si>
  <si>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</si>
  <si>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</si>
  <si>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</si>
  <si>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</si>
  <si>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</si>
  <si>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</si>
  <si>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</si>
  <si>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</si>
  <si>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</si>
  <si>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</si>
  <si>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</si>
  <si>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</si>
  <si>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</si>
  <si>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</si>
  <si>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</si>
  <si>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</si>
  <si>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</si>
  <si>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</si>
  <si>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</si>
  <si>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</si>
  <si>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</si>
  <si>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</si>
  <si>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</si>
  <si>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</si>
  <si>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</si>
  <si>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</si>
  <si>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</si>
  <si>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</si>
  <si>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</si>
  <si>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</si>
  <si>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</si>
  <si>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</si>
  <si>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</si>
  <si>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</si>
  <si>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</si>
  <si>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</si>
  <si>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</si>
  <si>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</si>
  <si>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</si>
  <si>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</si>
  <si>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</si>
  <si>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</si>
  <si>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</si>
  <si>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</si>
  <si>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</si>
  <si>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</si>
  <si>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</si>
  <si>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</si>
  <si>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</si>
  <si>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</si>
  <si>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</si>
  <si>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</si>
  <si>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</si>
  <si>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</si>
  <si>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</si>
  <si>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</si>
  <si>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</si>
  <si>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</si>
  <si>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</si>
  <si>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</si>
  <si>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</si>
  <si>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</si>
  <si>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</si>
  <si>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</si>
  <si>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</si>
  <si>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</si>
  <si>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</si>
  <si>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</si>
  <si>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</si>
  <si>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</si>
  <si>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</si>
  <si>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</si>
  <si>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</si>
  <si>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</si>
  <si>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</si>
  <si>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</si>
  <si>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</si>
  <si>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</si>
  <si>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</si>
  <si>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</si>
  <si>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</si>
  <si>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</si>
  <si>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</si>
  <si>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</si>
  <si>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</si>
  <si>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</si>
  <si>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</si>
  <si>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</si>
  <si>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</si>
  <si>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</si>
  <si>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</si>
  <si>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</si>
  <si>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</si>
  <si>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</si>
  <si>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</si>
  <si>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</si>
  <si>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</si>
  <si>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</si>
  <si>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</si>
  <si>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</si>
  <si>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</si>
  <si>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</si>
  <si>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</si>
  <si>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</si>
  <si>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</si>
  <si>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</si>
  <si>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</si>
  <si>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</si>
  <si>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</si>
  <si>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</si>
  <si>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</si>
  <si>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</si>
  <si>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</si>
  <si>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</si>
  <si>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</si>
  <si>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</si>
  <si>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</si>
  <si>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</si>
  <si>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</si>
  <si>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</si>
  <si>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</si>
  <si>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</si>
  <si>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</si>
  <si>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</si>
  <si>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</si>
  <si>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</si>
  <si>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</si>
  <si>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</si>
  <si>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</si>
  <si>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</si>
  <si>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</si>
  <si>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</si>
  <si>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</si>
  <si>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</si>
  <si>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</si>
  <si>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</si>
  <si>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</si>
  <si>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</si>
  <si>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</si>
  <si>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</si>
  <si>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</si>
  <si>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</si>
  <si>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</si>
  <si>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</si>
  <si>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</si>
  <si>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</si>
  <si>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</si>
  <si>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</si>
  <si>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</si>
  <si>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</si>
  <si>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</si>
  <si>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</si>
  <si>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</si>
  <si>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</si>
  <si>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</si>
  <si>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</si>
  <si>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</si>
  <si>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</si>
  <si>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</si>
  <si>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</si>
  <si>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</si>
  <si>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</si>
  <si>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</si>
  <si>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</si>
  <si>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</si>
  <si>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</si>
  <si>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</si>
  <si>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</si>
  <si>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</si>
  <si>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</si>
  <si>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</si>
  <si>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</si>
  <si>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</si>
  <si>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</si>
  <si>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</si>
  <si>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</si>
  <si>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</si>
  <si>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</si>
  <si>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</si>
  <si>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</si>
  <si>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</si>
  <si>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</si>
  <si>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</si>
  <si>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</si>
  <si>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</si>
  <si>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</si>
  <si>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</si>
  <si>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</si>
  <si>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</si>
  <si>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</si>
  <si>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</si>
  <si>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</si>
  <si>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</si>
  <si>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</si>
  <si>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</si>
  <si>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</si>
  <si>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</si>
  <si>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</si>
  <si>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</si>
  <si>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</si>
  <si>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</si>
  <si>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</si>
  <si>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</si>
  <si>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</si>
  <si>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</si>
  <si>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</si>
  <si>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</si>
  <si>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</si>
  <si>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</si>
  <si>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</si>
  <si>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</si>
  <si>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</si>
  <si>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</si>
  <si>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</si>
  <si>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</si>
  <si>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</si>
  <si>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</si>
  <si>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</si>
  <si>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</si>
  <si>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</si>
  <si>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</si>
  <si>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</si>
  <si>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</si>
  <si>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</si>
  <si>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</si>
  <si>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</si>
  <si>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</si>
  <si>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</si>
  <si>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</si>
  <si>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</si>
  <si>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</si>
  <si>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</si>
  <si>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</si>
  <si>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</si>
  <si>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</si>
  <si>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</si>
  <si>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</si>
  <si>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</si>
  <si>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</si>
  <si>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</si>
  <si>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</si>
  <si>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</si>
  <si>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</si>
  <si>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</si>
  <si>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</si>
  <si>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</si>
  <si>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</si>
  <si>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</si>
  <si>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</si>
  <si>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</si>
  <si>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</si>
  <si>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</si>
  <si>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</si>
  <si>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</si>
  <si>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</si>
  <si>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</si>
  <si>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</si>
  <si>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</si>
  <si>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</si>
  <si>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</si>
  <si>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</si>
  <si>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</si>
  <si>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</si>
  <si>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</si>
  <si>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</si>
  <si>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</si>
  <si>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</si>
  <si>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</si>
  <si>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</si>
  <si>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</si>
  <si>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</si>
  <si>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</si>
  <si>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</si>
  <si>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</si>
  <si>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</si>
  <si>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</si>
  <si>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</si>
  <si>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</si>
  <si>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</si>
  <si>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</si>
  <si>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</si>
  <si>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</si>
  <si>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</si>
  <si>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</si>
  <si>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</si>
  <si>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</si>
  <si>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</si>
  <si>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</si>
  <si>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</si>
  <si>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</si>
  <si>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</si>
  <si>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</si>
  <si>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</si>
  <si>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</si>
  <si>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</si>
  <si>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</si>
  <si>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</si>
  <si>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</si>
  <si>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</si>
  <si>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</si>
  <si>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</si>
  <si>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</si>
  <si>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</si>
  <si>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</si>
  <si>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</si>
  <si>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</si>
  <si>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</si>
  <si>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</si>
  <si>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</si>
  <si>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</si>
  <si>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</si>
  <si>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</si>
  <si>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</si>
  <si>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</si>
  <si>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</si>
  <si>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</si>
  <si>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</si>
  <si>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</si>
  <si>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</si>
  <si>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</si>
  <si>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</si>
  <si>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</si>
  <si>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</si>
  <si>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</si>
  <si>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</si>
  <si>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</si>
  <si>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</si>
  <si>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</si>
  <si>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</si>
  <si>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</si>
  <si>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</si>
  <si>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</si>
  <si>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</si>
  <si>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</si>
  <si>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</si>
  <si>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</si>
  <si>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</si>
  <si>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</si>
  <si>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</si>
  <si>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</si>
  <si>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</si>
  <si>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</si>
  <si>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</si>
  <si>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</si>
  <si>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</si>
  <si>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</si>
  <si>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</si>
  <si>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</si>
  <si>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</si>
  <si>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</si>
  <si>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</si>
  <si>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</si>
  <si>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</si>
  <si>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</si>
  <si>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</si>
  <si>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</si>
  <si>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</si>
  <si>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</si>
  <si>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</si>
  <si>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</si>
  <si>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</si>
  <si>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</si>
  <si>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</si>
  <si>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</si>
  <si>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</si>
  <si>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</si>
  <si>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</si>
  <si>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</si>
  <si>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</si>
  <si>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</si>
  <si>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</si>
  <si>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</si>
  <si>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</si>
  <si>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</si>
  <si>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</si>
  <si>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</si>
  <si>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</si>
  <si>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</si>
  <si>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</si>
  <si>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</si>
  <si>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</si>
  <si>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</si>
  <si>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</si>
  <si>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</si>
  <si>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</si>
  <si>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</si>
  <si>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</si>
  <si>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</si>
  <si>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</si>
  <si>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</si>
  <si>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</si>
  <si>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</si>
  <si>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</si>
  <si>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</si>
  <si>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</si>
  <si>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</si>
  <si>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</si>
  <si>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</si>
  <si>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</si>
  <si>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</si>
  <si>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</si>
  <si>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</si>
  <si>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</si>
  <si>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</si>
  <si>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</si>
  <si>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</si>
  <si>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</si>
  <si>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</si>
  <si>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</si>
  <si>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</si>
  <si>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</si>
  <si>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</si>
  <si>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</si>
  <si>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</si>
  <si>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</si>
  <si>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</si>
  <si>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</si>
  <si>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</si>
  <si>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</si>
  <si>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</si>
  <si>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</si>
  <si>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</si>
  <si>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</si>
  <si>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</si>
  <si>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</si>
  <si>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</si>
  <si>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</si>
  <si>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</si>
  <si>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</si>
  <si>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</si>
  <si>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</si>
  <si>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</si>
  <si>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</si>
  <si>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</si>
  <si>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</si>
  <si>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</si>
  <si>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</si>
  <si>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</si>
  <si>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</si>
  <si>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</si>
  <si>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</si>
  <si>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</si>
  <si>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</si>
  <si>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</si>
  <si>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</si>
  <si>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</si>
  <si>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</si>
  <si>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</si>
  <si>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</si>
  <si>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</si>
  <si>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</si>
  <si>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</si>
  <si>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</si>
  <si>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</si>
  <si>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</si>
  <si>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</si>
  <si>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</si>
  <si>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</si>
  <si>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</si>
  <si>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</si>
  <si>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</si>
  <si>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</si>
  <si>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</si>
  <si>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</si>
  <si>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</si>
  <si>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</si>
  <si>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</si>
  <si>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</si>
  <si>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</si>
  <si>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</si>
  <si>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</si>
  <si>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</si>
  <si>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</si>
  <si>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</si>
  <si>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</si>
  <si>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</si>
  <si>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</si>
  <si>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</si>
  <si>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</si>
  <si>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</si>
  <si>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</si>
  <si>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</si>
  <si>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</si>
  <si>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</si>
  <si>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</si>
  <si>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</si>
  <si>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</si>
  <si>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</si>
  <si>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</si>
  <si>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</si>
  <si>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</si>
  <si>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</si>
  <si>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</si>
  <si>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</si>
  <si>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</si>
  <si>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</si>
  <si>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</si>
  <si>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</si>
  <si>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</si>
  <si>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</si>
  <si>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</si>
  <si>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</si>
  <si>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</si>
  <si>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</si>
  <si>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</si>
  <si>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</si>
  <si>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</si>
  <si>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</si>
  <si>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</si>
  <si>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</si>
  <si>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</si>
  <si>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</si>
  <si>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</si>
  <si>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</si>
  <si>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</si>
  <si>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</si>
  <si>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</si>
  <si>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</si>
  <si>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</si>
  <si>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</si>
  <si>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</si>
  <si>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</si>
  <si>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</si>
  <si>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</si>
  <si>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</si>
  <si>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</si>
  <si>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</si>
  <si>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</si>
  <si>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</si>
  <si>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</si>
  <si>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</si>
  <si>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</si>
  <si>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</si>
  <si>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</si>
  <si>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</si>
  <si>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</si>
  <si>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</si>
  <si>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</si>
  <si>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</si>
  <si>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</si>
  <si>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</si>
  <si>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</si>
  <si>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</si>
  <si>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</si>
  <si>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</si>
  <si>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</si>
  <si>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</si>
  <si>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</si>
  <si>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</si>
  <si>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</si>
  <si>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</si>
  <si>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</si>
  <si>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</si>
  <si>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</si>
  <si>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</si>
  <si>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</si>
  <si>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</si>
  <si>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</si>
  <si>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</si>
  <si>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</si>
  <si>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</si>
  <si>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</si>
  <si>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</si>
  <si>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</si>
  <si>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</si>
  <si>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</si>
  <si>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</si>
  <si>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</si>
  <si>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</si>
  <si>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</si>
  <si>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</si>
  <si>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</si>
  <si>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</si>
  <si>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</si>
  <si>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</si>
  <si>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</si>
  <si>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</si>
  <si>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</si>
  <si>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</si>
  <si>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</si>
  <si>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</si>
  <si>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</si>
  <si>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</si>
  <si>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</si>
  <si>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</si>
  <si>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</si>
  <si>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</si>
  <si>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</si>
  <si>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</si>
  <si>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</si>
  <si>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</si>
  <si>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</si>
  <si>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</si>
  <si>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</si>
  <si>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</si>
  <si>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</si>
  <si>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</si>
  <si>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</si>
  <si>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</si>
  <si>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</si>
  <si>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</si>
  <si>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</si>
  <si>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</si>
  <si>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</si>
  <si>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</si>
  <si>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</si>
  <si>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</si>
  <si>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</si>
  <si>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</si>
  <si>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</si>
  <si>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</si>
  <si>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</si>
  <si>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</si>
  <si>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</si>
  <si>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</si>
  <si>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</si>
  <si>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</si>
  <si>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</si>
  <si>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</si>
  <si>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</si>
  <si>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</si>
  <si>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</si>
  <si>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</si>
  <si>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</si>
  <si>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</si>
  <si>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</si>
  <si>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</si>
  <si>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</si>
  <si>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</si>
  <si>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</si>
  <si>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</si>
  <si>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</si>
  <si>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</si>
  <si>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</si>
  <si>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</si>
  <si>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</si>
  <si>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</si>
  <si>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</si>
  <si>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</si>
  <si>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</si>
  <si>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</si>
  <si>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</si>
  <si>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</si>
  <si>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</si>
  <si>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</si>
  <si>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</si>
  <si>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</si>
  <si>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</si>
  <si>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</si>
  <si>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</si>
  <si>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</si>
  <si>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</si>
  <si>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</si>
  <si>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</si>
  <si>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</si>
  <si>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</si>
  <si>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</si>
  <si>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</si>
  <si>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</si>
  <si>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</si>
  <si>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</si>
  <si>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</si>
  <si>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</si>
  <si>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</si>
  <si>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</si>
  <si>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</si>
  <si>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</si>
  <si>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</si>
  <si>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</si>
  <si>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</si>
  <si>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</si>
  <si>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</si>
  <si>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</si>
  <si>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</si>
  <si>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</si>
  <si>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</si>
  <si>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</si>
  <si>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</si>
  <si>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</si>
  <si>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</si>
  <si>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</si>
  <si>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</si>
  <si>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</si>
  <si>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</si>
  <si>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</si>
  <si>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</si>
  <si>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</si>
  <si>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</si>
  <si>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</si>
  <si>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</si>
  <si>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</si>
  <si>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</si>
  <si>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</si>
  <si>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</si>
  <si>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</si>
  <si>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</si>
  <si>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</si>
  <si>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</si>
  <si>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</si>
  <si>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</si>
  <si>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</si>
  <si>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</si>
  <si>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</si>
  <si>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</si>
  <si>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</si>
  <si>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</si>
  <si>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</si>
  <si>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</si>
  <si>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</si>
  <si>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</si>
  <si>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</si>
  <si>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</si>
  <si>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</si>
  <si>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</si>
  <si>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</si>
  <si>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</si>
  <si>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</si>
  <si>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</si>
  <si>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</si>
  <si>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</si>
  <si>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</si>
  <si>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</si>
  <si>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</si>
  <si>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</si>
  <si>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</si>
  <si>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</si>
  <si>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</si>
  <si>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</si>
  <si>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</si>
  <si>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</si>
  <si>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</si>
  <si>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</si>
  <si>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</si>
  <si>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</si>
  <si>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</si>
  <si>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</si>
  <si>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</si>
  <si>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</si>
  <si>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</si>
  <si>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</si>
  <si>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</si>
  <si>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</si>
  <si>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</si>
  <si>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</si>
  <si>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</si>
  <si>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</si>
  <si>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</si>
  <si>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</si>
  <si>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</si>
  <si>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</si>
  <si>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</si>
  <si>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</si>
  <si>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</si>
  <si>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</si>
  <si>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</si>
  <si>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</si>
  <si>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</si>
  <si>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</si>
  <si>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</si>
  <si>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</si>
  <si>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</si>
  <si>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</si>
  <si>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</si>
  <si>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</si>
  <si>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</si>
  <si>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</si>
  <si>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</si>
  <si>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</si>
  <si>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</si>
  <si>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</si>
  <si>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</si>
  <si>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</si>
  <si>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</si>
  <si>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</si>
  <si>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</si>
  <si>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</si>
  <si>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</si>
  <si>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</si>
  <si>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</si>
  <si>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</si>
  <si>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</si>
  <si>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</si>
  <si>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</si>
  <si>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</si>
  <si>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</si>
  <si>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</si>
  <si>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</si>
  <si>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</si>
  <si>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</si>
  <si>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</si>
  <si>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</si>
  <si>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</si>
  <si>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</si>
  <si>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</si>
  <si>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</si>
  <si>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</si>
  <si>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</si>
  <si>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</si>
  <si>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</si>
  <si>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</si>
  <si>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</si>
  <si>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</si>
  <si>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</si>
  <si>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</si>
  <si>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</si>
  <si>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</si>
  <si>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</si>
  <si>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</si>
  <si>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</si>
  <si>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</si>
  <si>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</si>
  <si>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</si>
  <si>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</si>
  <si>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</si>
  <si>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</si>
  <si>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</si>
  <si>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</si>
  <si>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</si>
  <si>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</si>
  <si>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</si>
  <si>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</si>
  <si>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</si>
  <si>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</si>
  <si>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</si>
  <si>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</si>
  <si>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</si>
  <si>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</si>
  <si>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</si>
  <si>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</si>
  <si>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</si>
  <si>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</si>
  <si>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</si>
  <si>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</si>
  <si>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</si>
  <si>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</si>
  <si>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</si>
  <si>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</si>
  <si>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</si>
  <si>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</si>
  <si>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</si>
  <si>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</si>
  <si>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</si>
  <si>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</si>
  <si>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</si>
  <si>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</si>
  <si>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</si>
  <si>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</si>
  <si>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</si>
  <si>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</si>
  <si>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</si>
  <si>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</si>
  <si>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</si>
  <si>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</si>
  <si>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</si>
  <si>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</si>
  <si>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</si>
  <si>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</si>
  <si>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</si>
  <si>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</si>
  <si>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</si>
  <si>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</si>
  <si>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</si>
  <si>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</si>
  <si>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</si>
  <si>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</si>
  <si>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</si>
  <si>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</si>
  <si>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</si>
  <si>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</si>
  <si>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</si>
  <si>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</si>
  <si>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</si>
  <si>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</si>
  <si>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</si>
  <si>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</si>
  <si>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</si>
  <si>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</si>
  <si>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</si>
  <si>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</si>
  <si>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</si>
  <si>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</si>
  <si>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</si>
  <si>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</si>
  <si>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</si>
  <si>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</si>
  <si>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</si>
  <si>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</si>
  <si>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</si>
  <si>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</si>
  <si>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</si>
  <si>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</si>
  <si>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</si>
  <si>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</si>
  <si>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</si>
  <si>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</si>
  <si>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</si>
  <si>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</si>
  <si>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</si>
  <si>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</si>
  <si>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</si>
  <si>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</si>
  <si>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</si>
  <si>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</si>
  <si>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</si>
  <si>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</si>
  <si>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</si>
  <si>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</si>
  <si>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</si>
  <si>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</si>
  <si>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</si>
  <si>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</si>
  <si>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</si>
  <si>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</si>
  <si>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</si>
  <si>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</si>
  <si>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</si>
  <si>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</si>
  <si>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</si>
  <si>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</si>
  <si>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</si>
  <si>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</si>
  <si>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</si>
  <si>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</si>
  <si>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</si>
  <si>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</si>
  <si>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</si>
  <si>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</si>
  <si>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</si>
  <si>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</si>
  <si>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</si>
  <si>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</si>
  <si>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</si>
  <si>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</si>
  <si>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</si>
  <si>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</si>
  <si>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</si>
  <si>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</si>
  <si>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</si>
  <si>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</si>
  <si>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</si>
  <si>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</si>
  <si>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</si>
  <si>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</si>
  <si>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</si>
  <si>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</si>
  <si>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</si>
  <si>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</si>
  <si>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</si>
  <si>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</si>
  <si>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</si>
  <si>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</si>
  <si>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</si>
  <si>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</si>
  <si>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</si>
  <si>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</si>
  <si>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</si>
  <si>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</si>
  <si>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</si>
  <si>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</si>
  <si>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</si>
  <si>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</si>
  <si>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</si>
  <si>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</si>
  <si>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</si>
  <si>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</si>
  <si>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</si>
  <si>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</si>
  <si>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</si>
  <si>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</si>
  <si>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</si>
  <si>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</si>
  <si>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</si>
  <si>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</si>
  <si>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</si>
  <si>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</si>
  <si>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</si>
  <si>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</si>
  <si>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</si>
  <si>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</si>
  <si>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</si>
  <si>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</si>
  <si>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</si>
  <si>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</si>
  <si>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</si>
  <si>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</si>
  <si>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</si>
  <si>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</si>
  <si>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</si>
  <si>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</si>
  <si>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</si>
  <si>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</si>
  <si>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</si>
  <si>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</si>
  <si>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</si>
  <si>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</si>
  <si>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</si>
  <si>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</si>
  <si>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</si>
  <si>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</si>
  <si>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</si>
  <si>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</si>
  <si>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</si>
  <si>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</si>
  <si>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</si>
  <si>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</si>
  <si>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</si>
  <si>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</si>
  <si>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</si>
  <si>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</si>
  <si>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</si>
  <si>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</si>
  <si>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</si>
  <si>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</si>
  <si>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</si>
  <si>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</si>
  <si>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</si>
  <si>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</si>
  <si>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</si>
  <si>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</si>
  <si>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</si>
  <si>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</si>
  <si>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</si>
  <si>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</si>
  <si>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</si>
  <si>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</si>
  <si>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</si>
  <si>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</si>
  <si>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</si>
  <si>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</si>
  <si>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</si>
  <si>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</si>
  <si>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</si>
  <si>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</si>
  <si>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</si>
  <si>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</si>
  <si>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</si>
  <si>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</si>
  <si>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</si>
  <si>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</si>
  <si>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</si>
  <si>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</si>
  <si>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</si>
  <si>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</si>
  <si>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</si>
  <si>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</si>
  <si>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</si>
  <si>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</si>
  <si>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</si>
  <si>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</si>
  <si>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</si>
  <si>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</si>
  <si>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</si>
  <si>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</si>
  <si>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</si>
  <si>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</si>
  <si>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</si>
  <si>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</si>
  <si>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</si>
  <si>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</si>
  <si>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</si>
  <si>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</si>
  <si>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</si>
  <si>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</si>
  <si>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</si>
  <si>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</si>
  <si>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</si>
  <si>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</si>
  <si>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</si>
  <si>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</si>
  <si>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</si>
  <si>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</si>
  <si>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</si>
  <si>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</si>
  <si>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</si>
  <si>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</si>
  <si>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</si>
  <si>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</si>
  <si>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</si>
  <si>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</si>
  <si>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</si>
  <si>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</si>
  <si>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</si>
  <si>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</si>
  <si>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</si>
  <si>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</si>
  <si>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</si>
  <si>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</si>
  <si>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</si>
  <si>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</si>
  <si>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</si>
  <si>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</si>
  <si>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</si>
  <si>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</si>
  <si>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</si>
  <si>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</si>
  <si>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</si>
  <si>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</si>
  <si>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</si>
  <si>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</si>
  <si>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</si>
  <si>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</si>
  <si>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</si>
  <si>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</si>
  <si>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</si>
  <si>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</si>
  <si>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</si>
  <si>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</si>
  <si>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</si>
  <si>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</si>
  <si>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</si>
  <si>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</si>
  <si>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</si>
  <si>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</si>
  <si>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</si>
  <si>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</si>
  <si>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</si>
  <si>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</si>
  <si>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</si>
  <si>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</si>
  <si>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</si>
  <si>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</si>
  <si>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</si>
  <si>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</si>
  <si>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</si>
  <si>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</si>
  <si>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</si>
  <si>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</si>
  <si>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</si>
  <si>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</si>
  <si>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</si>
  <si>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</si>
  <si>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</si>
  <si>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</si>
  <si>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</si>
  <si>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</si>
  <si>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</si>
  <si>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</si>
  <si>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</si>
  <si>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</si>
  <si>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</si>
  <si>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</si>
  <si>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</si>
  <si>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</si>
  <si>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</si>
  <si>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</si>
  <si>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</si>
  <si>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</si>
  <si>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</si>
  <si>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</si>
  <si>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</si>
  <si>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</si>
  <si>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</si>
  <si>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</si>
  <si>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</si>
  <si>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</si>
  <si>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</si>
  <si>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</si>
  <si>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</si>
  <si>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</si>
  <si>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</si>
  <si>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</si>
  <si>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</si>
  <si>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</si>
  <si>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</si>
  <si>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</si>
  <si>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</si>
  <si>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</si>
  <si>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</si>
  <si>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</si>
  <si>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</si>
  <si>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</si>
  <si>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</si>
  <si>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</si>
  <si>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</si>
  <si>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</si>
  <si>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</si>
  <si>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</si>
  <si>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</si>
  <si>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</si>
  <si>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</si>
  <si>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</si>
  <si>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</si>
  <si>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</si>
  <si>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</si>
  <si>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</si>
  <si>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</si>
  <si>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</si>
  <si>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</si>
  <si>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</si>
  <si>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</si>
  <si>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</si>
  <si>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</si>
  <si>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</si>
  <si>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</si>
  <si>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</si>
  <si>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</si>
  <si>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</si>
  <si>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</si>
  <si>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</si>
  <si>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</si>
  <si>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</si>
  <si>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</si>
  <si>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</si>
  <si>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</si>
  <si>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</si>
  <si>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</si>
  <si>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</si>
  <si>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</si>
  <si>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</si>
  <si>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</si>
  <si>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</si>
  <si>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</si>
  <si>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</si>
  <si>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</si>
  <si>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</si>
  <si>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</si>
  <si>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</si>
  <si>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</si>
  <si>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</si>
  <si>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</si>
  <si>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</si>
  <si>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</si>
  <si>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</si>
  <si>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</si>
  <si>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</si>
  <si>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</si>
  <si>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</si>
  <si>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</si>
  <si>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</si>
  <si>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</si>
  <si>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</si>
  <si>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</si>
  <si>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</si>
  <si>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</si>
  <si>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</si>
  <si>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</si>
  <si>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</si>
  <si>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</si>
  <si>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</si>
  <si>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</si>
  <si>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</si>
  <si>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</si>
  <si>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</si>
  <si>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</si>
  <si>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</si>
  <si>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</si>
  <si>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</si>
  <si>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</si>
  <si>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</si>
  <si>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</si>
  <si>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</si>
  <si>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</si>
  <si>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</si>
  <si>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</si>
  <si>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</si>
  <si>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</si>
  <si>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</si>
  <si>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</si>
  <si>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</si>
  <si>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</si>
  <si>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</si>
  <si>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</si>
  <si>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</si>
  <si>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</si>
  <si>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</si>
  <si>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</si>
  <si>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</si>
  <si>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</si>
  <si>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</si>
  <si>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</si>
  <si>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</si>
  <si>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</si>
  <si>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</si>
  <si>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</si>
  <si>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</si>
  <si>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</si>
  <si>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</si>
  <si>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</si>
  <si>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</si>
  <si>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</si>
  <si>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</si>
  <si>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</si>
  <si>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</si>
  <si>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</si>
  <si>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</si>
  <si>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</si>
  <si>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</si>
  <si>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</si>
  <si>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</si>
  <si>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</si>
  <si>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</si>
  <si>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</si>
  <si>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</si>
  <si>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</si>
  <si>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</si>
  <si>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</si>
  <si>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</si>
  <si>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</si>
  <si>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</si>
  <si>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</si>
  <si>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</si>
  <si>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</si>
  <si>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</si>
  <si>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</si>
  <si>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</si>
  <si>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</si>
  <si>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</si>
  <si>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</si>
  <si>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</si>
  <si>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</si>
  <si>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</si>
  <si>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</si>
  <si>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</si>
  <si>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</si>
  <si>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</si>
  <si>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</si>
  <si>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</si>
  <si>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</si>
  <si>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</si>
  <si>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</si>
  <si>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</si>
  <si>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</si>
  <si>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</si>
  <si>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</si>
  <si>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</si>
  <si>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</si>
  <si>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</si>
  <si>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</si>
  <si>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</si>
  <si>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</si>
  <si>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</si>
  <si>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</si>
  <si>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</si>
  <si>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</si>
  <si>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</si>
  <si>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</si>
  <si>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</si>
  <si>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</si>
  <si>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</si>
  <si>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</si>
  <si>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</si>
  <si>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</si>
  <si>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</si>
  <si>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</si>
  <si>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</si>
  <si>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</si>
  <si>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</si>
  <si>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</si>
  <si>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</si>
  <si>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</si>
  <si>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</si>
  <si>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</si>
  <si>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</si>
  <si>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</si>
  <si>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</si>
  <si>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</si>
  <si>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</si>
  <si>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</si>
  <si>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</si>
  <si>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</si>
  <si>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</si>
  <si>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</si>
  <si>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</si>
  <si>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</si>
  <si>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</si>
  <si>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</si>
  <si>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</si>
  <si>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</si>
  <si>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</si>
  <si>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</si>
  <si>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</si>
  <si>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</si>
  <si>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</si>
  <si>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</si>
  <si>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</si>
  <si>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</si>
  <si>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</si>
  <si>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</si>
  <si>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</si>
  <si>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</si>
  <si>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</si>
  <si>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</si>
  <si>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</si>
  <si>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</si>
  <si>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</si>
  <si>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</si>
  <si>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</si>
  <si>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</si>
  <si>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</si>
  <si>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</si>
  <si>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</si>
  <si>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</si>
  <si>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</si>
  <si>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</si>
  <si>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</si>
  <si>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</si>
  <si>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</si>
  <si>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</si>
  <si>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</si>
  <si>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</si>
  <si>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</si>
  <si>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</si>
  <si>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</si>
  <si>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</si>
  <si>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</si>
  <si>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</si>
  <si>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</si>
  <si>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</si>
  <si>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</si>
  <si>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</si>
  <si>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</si>
  <si>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</si>
  <si>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</si>
  <si>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</si>
  <si>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</si>
  <si>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</si>
  <si>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</si>
  <si>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</si>
  <si>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</si>
  <si>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</si>
  <si>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</si>
  <si>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</si>
  <si>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</si>
  <si>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</si>
  <si>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</si>
  <si>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</si>
  <si>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</si>
  <si>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</si>
  <si>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</si>
  <si>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</si>
  <si>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</si>
  <si>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</si>
  <si>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</si>
  <si>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</si>
  <si>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</si>
  <si>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</si>
  <si>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</si>
  <si>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</si>
  <si>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</si>
  <si>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</si>
  <si>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</si>
  <si>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</si>
  <si>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</si>
  <si>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</si>
  <si>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</si>
  <si>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</si>
  <si>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</si>
  <si>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</si>
  <si>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</si>
  <si>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</si>
  <si>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</si>
  <si>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</si>
  <si>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</si>
  <si>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</si>
  <si>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</si>
  <si>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</si>
  <si>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</si>
  <si>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</si>
  <si>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</si>
  <si>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</si>
  <si>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</si>
  <si>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</si>
  <si>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</si>
  <si>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</si>
  <si>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</si>
  <si>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</si>
  <si>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</si>
  <si>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</si>
  <si>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</si>
  <si>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</si>
  <si>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</si>
  <si>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</si>
  <si>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</si>
  <si>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</si>
  <si>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</si>
  <si>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</si>
  <si>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</si>
  <si>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</si>
  <si>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</si>
  <si>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</si>
  <si>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</si>
  <si>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</si>
  <si>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</si>
  <si>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</si>
  <si>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</si>
  <si>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</si>
  <si>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</si>
  <si>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</si>
  <si>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</si>
  <si>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</si>
  <si>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</si>
  <si>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</si>
  <si>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</si>
  <si>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</si>
  <si>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</si>
  <si>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</si>
  <si>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</si>
  <si>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</si>
  <si>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</si>
  <si>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</si>
  <si>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</si>
  <si>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</si>
  <si>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</si>
  <si>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</si>
  <si>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</si>
  <si>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</si>
  <si>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</si>
  <si>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</si>
  <si>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</si>
  <si>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</si>
  <si>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</si>
  <si>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</si>
  <si>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</si>
  <si>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</si>
  <si>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</si>
  <si>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</si>
  <si>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</si>
  <si>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</si>
  <si>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</si>
  <si>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</si>
  <si>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</si>
  <si>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</si>
  <si>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</si>
  <si>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</si>
  <si>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</si>
  <si>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</si>
  <si>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</si>
  <si>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</si>
  <si>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</si>
  <si>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</si>
  <si>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</si>
  <si>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</si>
  <si>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</si>
  <si>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</si>
  <si>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</si>
  <si>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</si>
  <si>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</si>
  <si>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</si>
  <si>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</si>
  <si>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</si>
  <si>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</si>
  <si>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</si>
  <si>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</si>
  <si>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</si>
  <si>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</si>
  <si>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</si>
  <si>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</si>
  <si>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</si>
  <si>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</si>
  <si>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</si>
  <si>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</si>
  <si>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</si>
  <si>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</si>
  <si>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</si>
  <si>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</si>
  <si>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</si>
  <si>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</si>
  <si>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</si>
  <si>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</si>
  <si>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</si>
  <si>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</si>
  <si>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</si>
  <si>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</si>
  <si>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</si>
  <si>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</si>
  <si>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</si>
  <si>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</si>
  <si>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</si>
  <si>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</si>
  <si>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</si>
  <si>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</si>
  <si>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</si>
  <si>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</si>
  <si>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</si>
  <si>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</si>
  <si>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</si>
  <si>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</si>
  <si>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</si>
  <si>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</si>
  <si>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</si>
  <si>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</si>
  <si>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</si>
  <si>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</si>
  <si>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</si>
  <si>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</si>
  <si>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</si>
  <si>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</si>
  <si>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</si>
  <si>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</si>
  <si>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</si>
  <si>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</si>
  <si>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</si>
  <si>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</si>
  <si>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</si>
  <si>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</si>
  <si>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</si>
  <si>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</si>
  <si>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</si>
  <si>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</si>
  <si>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</si>
  <si>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</si>
  <si>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</si>
  <si>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</si>
  <si>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</si>
  <si>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</si>
  <si>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</si>
  <si>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</si>
  <si>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</si>
  <si>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</si>
  <si>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</si>
  <si>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</si>
  <si>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</si>
  <si>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</si>
  <si>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</si>
  <si>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</si>
  <si>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</si>
  <si>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</si>
  <si>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</si>
  <si>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</si>
  <si>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</si>
  <si>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</si>
  <si>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</si>
  <si>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</si>
  <si>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</si>
  <si>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</si>
  <si>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</si>
  <si>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</si>
  <si>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</si>
  <si>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</si>
  <si>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</si>
  <si>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</si>
  <si>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</si>
  <si>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</si>
  <si>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</si>
  <si>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</si>
  <si>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</si>
  <si>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</si>
  <si>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</si>
  <si>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</si>
  <si>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</si>
  <si>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</si>
  <si>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</si>
  <si>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</si>
  <si>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</si>
  <si>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</si>
  <si>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</si>
  <si>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</si>
  <si>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</si>
  <si>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</si>
  <si>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</si>
  <si>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</si>
  <si>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</si>
  <si>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</si>
  <si>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</si>
  <si>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</si>
  <si>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</si>
  <si>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</si>
  <si>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</si>
  <si>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</si>
  <si>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</si>
  <si>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</si>
  <si>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</si>
  <si>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</si>
  <si>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</si>
  <si>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</si>
  <si>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</si>
  <si>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</si>
  <si>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</si>
  <si>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</si>
  <si>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</si>
  <si>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</si>
  <si>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</si>
  <si>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</si>
  <si>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</si>
  <si>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</si>
  <si>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</si>
  <si>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</si>
  <si>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</si>
  <si>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</si>
  <si>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</si>
  <si>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</si>
  <si>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</si>
  <si>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</si>
  <si>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</si>
  <si>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</si>
  <si>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</si>
  <si>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</si>
  <si>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</si>
  <si>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</si>
  <si>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</si>
  <si>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</si>
  <si>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</si>
  <si>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</si>
  <si>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</si>
  <si>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</si>
  <si>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</si>
  <si>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</si>
  <si>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</si>
  <si>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</si>
  <si>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</si>
  <si>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</si>
  <si>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</si>
  <si>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</si>
  <si>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</si>
  <si>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</si>
  <si>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</si>
  <si>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</si>
  <si>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</si>
  <si>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</si>
  <si>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</si>
  <si>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</si>
  <si>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</si>
  <si>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</si>
  <si>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</si>
  <si>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</si>
  <si>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</si>
  <si>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</si>
  <si>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</si>
  <si>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</si>
  <si>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</si>
  <si>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</si>
  <si>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</si>
  <si>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</si>
  <si>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</si>
  <si>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</si>
  <si>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</si>
  <si>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</si>
  <si>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</si>
  <si>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</si>
  <si>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</si>
  <si>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</si>
  <si>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</si>
  <si>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</si>
  <si>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</si>
  <si>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</si>
  <si>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</si>
  <si>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</si>
  <si>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</si>
  <si>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</si>
  <si>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</si>
  <si>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</si>
  <si>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</si>
  <si>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</si>
  <si>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</si>
  <si>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</si>
  <si>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</si>
  <si>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</si>
  <si>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</si>
  <si>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</si>
  <si>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</si>
  <si>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</si>
  <si>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</si>
  <si>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</si>
  <si>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</si>
  <si>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</si>
  <si>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</si>
  <si>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</si>
  <si>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</si>
  <si>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</si>
  <si>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</si>
  <si>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</si>
  <si>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</si>
  <si>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</si>
  <si>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</si>
  <si>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</si>
  <si>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</si>
  <si>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</si>
  <si>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</si>
  <si>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</si>
  <si>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</si>
  <si>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</si>
  <si>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</si>
  <si>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</si>
  <si>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</si>
  <si>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</si>
  <si>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</si>
  <si>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</si>
  <si>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</si>
  <si>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</si>
  <si>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</si>
  <si>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</si>
  <si>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</si>
  <si>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</si>
  <si>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</si>
  <si>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</si>
  <si>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</si>
  <si>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</si>
  <si>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</si>
  <si>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</si>
  <si>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</si>
  <si>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</si>
  <si>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</si>
  <si>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</si>
  <si>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</si>
  <si>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</si>
  <si>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</si>
  <si>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</si>
  <si>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</si>
  <si>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</si>
  <si>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</si>
  <si>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</si>
  <si>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</si>
  <si>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</si>
  <si>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</si>
  <si>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</si>
  <si>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</si>
  <si>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</si>
  <si>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</si>
  <si>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</si>
  <si>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</si>
  <si>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</si>
  <si>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</si>
  <si>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</si>
  <si>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</si>
  <si>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</si>
  <si>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</si>
  <si>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</si>
  <si>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</si>
  <si>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</si>
  <si>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</si>
  <si>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</si>
  <si>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</si>
  <si>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</si>
  <si>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</si>
  <si>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</si>
  <si>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</si>
  <si>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</si>
  <si>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</si>
  <si>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</si>
  <si>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</si>
  <si>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</si>
  <si>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</si>
  <si>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</si>
  <si>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</si>
  <si>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</si>
  <si>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</si>
  <si>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</si>
  <si>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</si>
  <si>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</si>
  <si>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</si>
  <si>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</si>
  <si>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</si>
  <si>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</si>
  <si>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</si>
  <si>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</si>
  <si>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</si>
  <si>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</si>
  <si>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</si>
  <si>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</si>
  <si>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</si>
  <si>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</si>
  <si>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</si>
  <si>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</si>
  <si>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</si>
  <si>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</si>
  <si>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</si>
  <si>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</si>
  <si>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</si>
  <si>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</si>
  <si>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</si>
  <si>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</si>
  <si>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</si>
  <si>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</si>
  <si>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</si>
  <si>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</si>
  <si>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</si>
  <si>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</si>
  <si>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</si>
  <si>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</si>
  <si>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</si>
  <si>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</si>
  <si>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</si>
  <si>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</si>
  <si>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</si>
  <si>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</si>
  <si>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</si>
  <si>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</si>
  <si>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</si>
  <si>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</si>
  <si>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</si>
  <si>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</si>
  <si>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</si>
  <si>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</si>
  <si>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</si>
  <si>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</si>
  <si>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</si>
  <si>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</si>
  <si>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</si>
  <si>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</si>
  <si>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</si>
  <si>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</si>
  <si>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</si>
  <si>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</si>
  <si>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</si>
  <si>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</si>
  <si>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</si>
  <si>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</si>
  <si>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</si>
  <si>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</si>
  <si>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</si>
  <si>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</si>
  <si>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</si>
  <si>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</si>
  <si>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</si>
  <si>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</si>
  <si>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</si>
  <si>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</si>
  <si>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</si>
  <si>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</si>
  <si>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</si>
  <si>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</si>
  <si>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</si>
  <si>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</si>
  <si>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</si>
  <si>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</si>
  <si>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</si>
  <si>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</si>
  <si>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</si>
  <si>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</si>
  <si>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</si>
  <si>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</si>
  <si>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</si>
  <si>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</si>
  <si>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</si>
  <si>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</si>
  <si>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</si>
  <si>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</si>
  <si>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</si>
  <si>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</si>
  <si>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</si>
  <si>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</si>
  <si>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</si>
  <si>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</si>
  <si>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</si>
  <si>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</si>
  <si>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</si>
  <si>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</si>
  <si>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</si>
  <si>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</si>
  <si>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</si>
  <si>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</si>
  <si>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</si>
  <si>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</si>
  <si>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</si>
  <si>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</si>
  <si>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</si>
  <si>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</si>
  <si>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</si>
  <si>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</si>
  <si>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</si>
  <si>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</si>
  <si>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</si>
  <si>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</si>
  <si>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</si>
  <si>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</si>
  <si>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</si>
  <si>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</si>
  <si>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</si>
  <si>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</si>
  <si>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</si>
  <si>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</si>
  <si>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</si>
  <si>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</si>
  <si>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</si>
  <si>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</si>
  <si>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</si>
  <si>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</si>
  <si>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</si>
  <si>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</si>
  <si>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</si>
  <si>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</si>
  <si>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</si>
  <si>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</si>
  <si>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</si>
  <si>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</si>
  <si>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</si>
  <si>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</si>
  <si>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</si>
  <si>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</si>
  <si>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</si>
  <si>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</si>
  <si>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</si>
  <si>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</si>
  <si>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</si>
  <si>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</si>
  <si>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</si>
  <si>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</si>
  <si>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</si>
  <si>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</si>
  <si>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</si>
  <si>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</si>
  <si>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</si>
  <si>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</si>
  <si>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</si>
  <si>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</si>
  <si>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</si>
  <si>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</si>
  <si>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</si>
  <si>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</si>
  <si>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</si>
  <si>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</si>
  <si>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</si>
  <si>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</si>
  <si>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</si>
  <si>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</si>
  <si>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</si>
  <si>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</si>
  <si>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</si>
  <si>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</si>
  <si>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</si>
  <si>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</si>
  <si>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</si>
  <si>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</si>
  <si>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</si>
  <si>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</si>
  <si>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</si>
  <si>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</si>
  <si>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</si>
  <si>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</si>
  <si>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</si>
  <si>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</si>
  <si>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</si>
  <si>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</si>
  <si>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</si>
  <si>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</si>
  <si>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</si>
  <si>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</si>
  <si>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</si>
  <si>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</si>
  <si>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</si>
  <si>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</si>
  <si>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</si>
  <si>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</si>
  <si>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</si>
  <si>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</si>
  <si>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</si>
  <si>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</si>
  <si>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</si>
  <si>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</si>
  <si>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</si>
  <si>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</si>
  <si>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</si>
  <si>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</si>
  <si>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</si>
  <si>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</si>
  <si>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</si>
  <si>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</si>
  <si>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</si>
  <si>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</si>
  <si>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</si>
  <si>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</si>
  <si>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</si>
  <si>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</si>
  <si>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</si>
  <si>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</si>
  <si>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</si>
  <si>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</si>
  <si>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</si>
  <si>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</si>
  <si>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</si>
  <si>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</si>
  <si>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</si>
  <si>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</si>
  <si>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</si>
  <si>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</si>
  <si>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</si>
  <si>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</si>
  <si>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</si>
  <si>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</si>
  <si>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</si>
  <si>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</si>
  <si>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</si>
  <si>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</si>
  <si>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</si>
  <si>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</si>
  <si>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</si>
  <si>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</si>
  <si>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</si>
  <si>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</si>
  <si>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</si>
  <si>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</si>
  <si>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</si>
  <si>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</si>
  <si>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</si>
  <si>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</si>
  <si>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</si>
  <si>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</si>
  <si>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</si>
  <si>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</si>
  <si>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</si>
  <si>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</si>
  <si>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</si>
  <si>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</si>
  <si>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</si>
  <si>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</si>
  <si>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</si>
  <si>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</si>
  <si>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</si>
  <si>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</si>
  <si>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</si>
  <si>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</si>
  <si>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</si>
  <si>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</si>
  <si>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</si>
  <si>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</si>
  <si>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</si>
  <si>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</si>
  <si>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</si>
  <si>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</si>
  <si>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</si>
  <si>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</si>
  <si>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</si>
  <si>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</si>
  <si>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</si>
  <si>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</si>
  <si>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</si>
  <si>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</si>
  <si>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</si>
  <si>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</si>
  <si>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</si>
  <si>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</si>
  <si>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</si>
  <si>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</si>
  <si>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</si>
  <si>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</si>
  <si>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</si>
  <si>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</si>
  <si>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</si>
  <si>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</si>
  <si>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</si>
  <si>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</si>
  <si>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</si>
  <si>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</si>
  <si>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</si>
  <si>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</si>
  <si>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</si>
  <si>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</si>
  <si>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</si>
  <si>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</si>
  <si>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</si>
  <si>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</si>
  <si>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</si>
  <si>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</si>
  <si>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</si>
  <si>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</si>
  <si>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</si>
  <si>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</si>
  <si>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</si>
  <si>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</si>
  <si>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</si>
  <si>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</si>
  <si>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</si>
  <si>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</si>
  <si>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</si>
  <si>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</si>
  <si>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</si>
  <si>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</si>
  <si>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</si>
  <si>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</si>
  <si>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</si>
  <si>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</si>
  <si>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</si>
  <si>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</si>
  <si>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</si>
  <si>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</si>
  <si>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</si>
  <si>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</si>
  <si>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</si>
  <si>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</si>
  <si>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</si>
  <si>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</si>
  <si>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</si>
  <si>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</si>
  <si>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</si>
  <si>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</si>
  <si>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</si>
  <si>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</si>
  <si>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</si>
  <si>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</si>
  <si>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</si>
  <si>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</si>
  <si>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</si>
  <si>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</si>
  <si>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</si>
  <si>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</si>
  <si>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</si>
  <si>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</si>
  <si>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</si>
  <si>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</si>
  <si>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</si>
  <si>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</si>
  <si>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</si>
  <si>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</si>
  <si>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</si>
  <si>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</si>
  <si>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</si>
  <si>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</si>
  <si>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</si>
  <si>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</si>
  <si>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</si>
  <si>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</si>
  <si>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</si>
  <si>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</si>
  <si>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</si>
  <si>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</si>
  <si>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</si>
  <si>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</si>
  <si>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</si>
  <si>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</si>
  <si>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</si>
  <si>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</si>
  <si>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</si>
  <si>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</si>
  <si>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</si>
  <si>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</si>
  <si>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</si>
  <si>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</si>
  <si>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</si>
  <si>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</si>
  <si>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</si>
  <si>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</si>
  <si>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</si>
  <si>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</si>
  <si>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</si>
  <si>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</si>
  <si>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</si>
  <si>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</si>
  <si>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</si>
  <si>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</si>
  <si>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</si>
  <si>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</si>
  <si>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</si>
  <si>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</si>
  <si>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</si>
  <si>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</si>
  <si>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</si>
  <si>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</si>
  <si>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</si>
  <si>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</si>
  <si>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</si>
  <si>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</si>
  <si>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</si>
  <si>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</si>
  <si>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</si>
  <si>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</si>
  <si>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</si>
  <si>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</si>
  <si>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</si>
  <si>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</si>
  <si>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</si>
  <si>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</si>
  <si>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</si>
  <si>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</si>
  <si>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</si>
  <si>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</si>
  <si>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</si>
  <si>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</si>
  <si>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</si>
  <si>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</si>
  <si>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</si>
  <si>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</si>
  <si>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</si>
  <si>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</si>
  <si>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</si>
  <si>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</si>
  <si>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</si>
  <si>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</si>
  <si>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</si>
  <si>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</si>
  <si>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</si>
  <si>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</si>
  <si>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</si>
  <si>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</si>
  <si>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</si>
  <si>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</si>
  <si>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</si>
  <si>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</si>
  <si>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</si>
  <si>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</si>
  <si>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</si>
  <si>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</si>
  <si>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</si>
  <si>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</si>
  <si>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</si>
  <si>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</si>
  <si>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</si>
  <si>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</si>
  <si>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</si>
  <si>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</si>
  <si>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</si>
  <si>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</si>
  <si>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</si>
  <si>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</si>
  <si>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</si>
  <si>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</si>
  <si>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</si>
  <si>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</si>
  <si>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</si>
  <si>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</si>
  <si>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</si>
  <si>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</si>
  <si>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</si>
  <si>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</si>
  <si>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</si>
  <si>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</si>
  <si>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</si>
  <si>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</si>
  <si>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</si>
  <si>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</si>
  <si>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</si>
  <si>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</si>
  <si>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</si>
  <si>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</si>
  <si>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</si>
  <si>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</si>
  <si>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</si>
  <si>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</si>
  <si>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</si>
  <si>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</si>
  <si>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</si>
  <si>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</si>
  <si>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</si>
  <si>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</si>
  <si>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</si>
  <si>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</si>
  <si>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</si>
  <si>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</si>
  <si>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</si>
  <si>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</si>
  <si>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</si>
  <si>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</si>
  <si>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</si>
  <si>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</si>
  <si>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</si>
  <si>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</si>
  <si>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</si>
  <si>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</si>
  <si>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</si>
  <si>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</si>
  <si>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</si>
  <si>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</si>
  <si>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</si>
  <si>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</si>
  <si>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</si>
  <si>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</si>
  <si>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</si>
  <si>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</si>
  <si>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</si>
  <si>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</si>
  <si>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</si>
  <si>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</si>
  <si>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</si>
  <si>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</si>
  <si>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</si>
  <si>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</si>
  <si>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</si>
  <si>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</si>
  <si>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</si>
  <si>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</si>
  <si>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</si>
  <si>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</si>
  <si>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</si>
  <si>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</si>
  <si>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</si>
  <si>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</si>
  <si>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</si>
  <si>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</si>
  <si>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</si>
  <si>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</si>
  <si>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</si>
  <si>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</si>
  <si>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</si>
  <si>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</si>
  <si>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</si>
  <si>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</si>
  <si>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</si>
  <si>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</si>
  <si>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</si>
  <si>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</si>
  <si>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</si>
  <si>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</si>
  <si>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</si>
  <si>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</si>
  <si>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</si>
  <si>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</si>
  <si>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</si>
  <si>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</si>
  <si>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</si>
  <si>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</si>
  <si>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</si>
  <si>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</si>
  <si>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</si>
  <si>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</si>
  <si>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</si>
  <si>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</si>
  <si>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</si>
  <si>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</si>
  <si>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</si>
  <si>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</si>
  <si>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</si>
  <si>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</si>
  <si>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</si>
  <si>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</si>
  <si>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</si>
  <si>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</si>
  <si>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</si>
  <si>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</si>
  <si>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</si>
  <si>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</si>
  <si>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</si>
  <si>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</si>
  <si>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</si>
  <si>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</si>
  <si>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</si>
  <si>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</si>
  <si>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</si>
  <si>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</si>
  <si>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</si>
  <si>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</si>
  <si>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</si>
  <si>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</si>
  <si>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</si>
  <si>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</si>
  <si>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</si>
  <si>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</si>
  <si>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</si>
  <si>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</si>
  <si>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</si>
  <si>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</si>
  <si>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</si>
  <si>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</si>
  <si>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</si>
  <si>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</si>
  <si>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</si>
  <si>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</si>
  <si>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</si>
  <si>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</si>
  <si>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</si>
  <si>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</si>
  <si>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</si>
  <si>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</si>
  <si>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</si>
  <si>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</si>
  <si>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</si>
  <si>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</si>
  <si>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</si>
  <si>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</si>
  <si>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</si>
  <si>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</si>
  <si>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</si>
  <si>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</si>
  <si>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</si>
  <si>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</si>
  <si>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</si>
  <si>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</si>
  <si>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</si>
  <si>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</si>
  <si>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</si>
  <si>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</si>
  <si>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</si>
  <si>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</si>
  <si>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</si>
  <si>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</si>
  <si>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</si>
  <si>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</si>
  <si>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</si>
  <si>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</si>
  <si>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</si>
  <si>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</si>
  <si>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</si>
  <si>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</si>
  <si>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</si>
  <si>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</si>
  <si>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</si>
  <si>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</si>
  <si>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</si>
  <si>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</si>
  <si>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</si>
  <si>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</si>
  <si>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</si>
  <si>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</si>
  <si>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</si>
  <si>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</si>
  <si>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</si>
  <si>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</si>
  <si>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</si>
  <si>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</si>
  <si>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</si>
  <si>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</si>
  <si>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</si>
  <si>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</si>
  <si>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</si>
  <si>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</si>
  <si>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</si>
  <si>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</si>
  <si>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</si>
  <si>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</si>
  <si>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</si>
  <si>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</si>
  <si>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</si>
  <si>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</si>
  <si>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</si>
  <si>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</si>
  <si>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</si>
  <si>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</si>
  <si>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</si>
  <si>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</si>
  <si>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</si>
  <si>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</si>
  <si>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</si>
  <si>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</si>
  <si>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</si>
  <si>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</si>
  <si>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</si>
  <si>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</si>
  <si>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</si>
  <si>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</si>
  <si>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</si>
  <si>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</si>
  <si>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</si>
  <si>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</si>
  <si>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</si>
  <si>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</si>
  <si>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</si>
  <si>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</si>
  <si>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</si>
  <si>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</si>
  <si>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</si>
  <si>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</si>
  <si>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</si>
  <si>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</si>
  <si>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</si>
  <si>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</si>
  <si>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</si>
  <si>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</si>
  <si>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</si>
  <si>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</si>
  <si>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</si>
  <si>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</si>
  <si>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</si>
  <si>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</si>
  <si>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</si>
  <si>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</si>
  <si>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</si>
  <si>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</si>
  <si>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</si>
  <si>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</si>
  <si>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</si>
  <si>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</si>
  <si>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</si>
  <si>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</si>
  <si>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</si>
  <si>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</si>
  <si>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</si>
  <si>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</si>
  <si>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</si>
  <si>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</si>
  <si>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</si>
  <si>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</si>
  <si>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</si>
  <si>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</si>
  <si>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</si>
  <si>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</si>
  <si>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</si>
  <si>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</si>
  <si>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</si>
  <si>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</si>
  <si>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</si>
  <si>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</si>
  <si>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</si>
  <si>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</si>
  <si>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</si>
  <si>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</si>
  <si>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</si>
  <si>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</si>
  <si>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</si>
  <si>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</si>
  <si>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</si>
  <si>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</si>
  <si>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</si>
  <si>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</si>
  <si>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</si>
  <si>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</si>
  <si>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</si>
  <si>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</si>
  <si>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</si>
  <si>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</si>
  <si>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</si>
  <si>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</si>
  <si>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</si>
  <si>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</si>
  <si>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</si>
  <si>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</si>
  <si>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</si>
  <si>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</si>
  <si>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</si>
  <si>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</si>
  <si>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</si>
  <si>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</si>
  <si>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</si>
  <si>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</si>
  <si>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</si>
  <si>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</si>
  <si>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</si>
  <si>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</si>
  <si>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</si>
  <si>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</si>
  <si>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</si>
  <si>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</si>
  <si>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</si>
  <si>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</si>
  <si>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</si>
  <si>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</si>
  <si>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</si>
  <si>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</si>
  <si>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</si>
  <si>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</si>
  <si>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</si>
  <si>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</si>
  <si>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</si>
  <si>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</si>
  <si>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</si>
  <si>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</si>
  <si>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</si>
  <si>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</si>
  <si>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</si>
  <si>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</si>
  <si>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</si>
  <si>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</si>
  <si>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</si>
  <si>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</si>
  <si>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</si>
  <si>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</si>
  <si>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</si>
  <si>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</si>
  <si>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</si>
  <si>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</si>
  <si>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</si>
  <si>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</si>
  <si>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</si>
  <si>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</si>
  <si>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</si>
  <si>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</si>
  <si>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</si>
  <si>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</si>
  <si>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</si>
  <si>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</si>
  <si>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</si>
  <si>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</si>
  <si>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</si>
  <si>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</si>
  <si>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</si>
  <si>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</si>
  <si>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</si>
  <si>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</si>
  <si>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</si>
  <si>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</si>
  <si>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</si>
  <si>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</si>
  <si>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</si>
  <si>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</si>
  <si>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</si>
  <si>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</si>
  <si>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</si>
  <si>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</si>
  <si>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</si>
  <si>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</si>
  <si>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</si>
  <si>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</si>
  <si>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</si>
  <si>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</si>
  <si>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</si>
  <si>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</si>
  <si>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</si>
  <si>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</si>
  <si>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</si>
  <si>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</si>
  <si>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</si>
  <si>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</si>
  <si>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</si>
  <si>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</si>
  <si>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</si>
  <si>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</si>
  <si>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</si>
  <si>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</si>
  <si>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</si>
  <si>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</si>
  <si>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</si>
  <si>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</si>
  <si>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</si>
  <si>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</si>
  <si>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</si>
  <si>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</si>
  <si>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</si>
  <si>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</si>
  <si>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</si>
  <si>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</si>
  <si>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</si>
  <si>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</si>
  <si>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</si>
  <si>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</si>
  <si>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</si>
  <si>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</si>
  <si>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</si>
  <si>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</si>
  <si>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</si>
  <si>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</si>
  <si>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</si>
  <si>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</si>
  <si>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</si>
  <si>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</si>
  <si>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</si>
  <si>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</si>
  <si>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</si>
  <si>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</si>
  <si>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</si>
  <si>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</si>
  <si>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</si>
  <si>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</si>
  <si>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</si>
  <si>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</si>
  <si>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</si>
  <si>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</si>
  <si>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</si>
  <si>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</si>
  <si>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</si>
  <si>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</si>
  <si>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</si>
  <si>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</si>
  <si>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</si>
  <si>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</si>
  <si>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</si>
  <si>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</si>
  <si>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</si>
  <si>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</si>
  <si>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</si>
  <si>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</si>
  <si>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</si>
  <si>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</si>
  <si>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</si>
  <si>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</si>
  <si>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</si>
  <si>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</si>
  <si>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</si>
  <si>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</si>
  <si>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</si>
  <si>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</si>
  <si>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</si>
  <si>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</si>
  <si>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</si>
  <si>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</si>
  <si>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</si>
  <si>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</si>
  <si>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</si>
  <si>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</si>
  <si>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</si>
  <si>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</si>
  <si>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</si>
  <si>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</si>
  <si>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</si>
  <si>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</si>
  <si>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</si>
  <si>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</si>
  <si>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</si>
  <si>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</si>
  <si>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</si>
  <si>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</si>
  <si>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</si>
  <si>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</si>
  <si>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</si>
  <si>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</si>
  <si>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</si>
  <si>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</si>
  <si>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</si>
  <si>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</si>
  <si>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</si>
  <si>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</si>
  <si>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</si>
  <si>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</si>
  <si>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</si>
  <si>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</si>
  <si>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</si>
  <si>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</si>
  <si>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</si>
  <si>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</si>
  <si>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</si>
  <si>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</si>
  <si>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</si>
  <si>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</si>
  <si>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</si>
  <si>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</si>
  <si>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</si>
  <si>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</si>
  <si>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</si>
  <si>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</si>
  <si>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</si>
  <si>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</si>
  <si>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</si>
  <si>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</si>
  <si>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</si>
  <si>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</si>
  <si>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</si>
  <si>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</si>
  <si>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</si>
  <si>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</si>
  <si>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</si>
  <si>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</si>
  <si>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</si>
  <si>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</si>
  <si>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</si>
  <si>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</si>
  <si>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</si>
  <si>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</si>
  <si>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</si>
  <si>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</si>
  <si>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</si>
  <si>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</si>
  <si>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</si>
  <si>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</si>
  <si>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</si>
  <si>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</si>
  <si>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</si>
  <si>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</si>
  <si>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</si>
  <si>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</si>
  <si>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</si>
  <si>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</si>
  <si>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</si>
  <si>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</si>
  <si>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</si>
  <si>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</si>
  <si>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</si>
  <si>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</si>
  <si>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</si>
  <si>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</si>
  <si>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</si>
  <si>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</si>
  <si>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</si>
  <si>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</si>
  <si>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</si>
  <si>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</si>
  <si>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</si>
  <si>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</si>
  <si>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</si>
  <si>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</si>
  <si>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</si>
  <si>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</si>
  <si>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</si>
  <si>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</si>
  <si>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</si>
  <si>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</si>
  <si>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</si>
  <si>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</si>
  <si>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</si>
  <si>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</si>
  <si>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</si>
  <si>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</si>
  <si>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</si>
  <si>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</si>
  <si>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</si>
  <si>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</si>
  <si>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</si>
  <si>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</si>
  <si>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</si>
  <si>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</si>
  <si>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</si>
  <si>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</si>
  <si>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</si>
  <si>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</si>
  <si>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</si>
  <si>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</si>
  <si>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</si>
  <si>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</si>
  <si>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</si>
  <si>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</si>
  <si>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</si>
  <si>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</si>
  <si>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</si>
  <si>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</si>
  <si>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</si>
  <si>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</si>
  <si>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</si>
  <si>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</si>
  <si>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</si>
  <si>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</si>
  <si>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</si>
  <si>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</si>
  <si>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</si>
  <si>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</si>
  <si>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</si>
  <si>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</si>
  <si>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</si>
  <si>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</si>
  <si>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</si>
  <si>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</si>
  <si>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</si>
  <si>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</si>
  <si>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</si>
  <si>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</si>
  <si>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</si>
  <si>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</si>
  <si>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</si>
  <si>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</si>
  <si>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</si>
  <si>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</si>
  <si>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</si>
  <si>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</si>
  <si>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</si>
  <si>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</si>
  <si>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</si>
  <si>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</si>
  <si>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</si>
  <si>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</si>
  <si>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</si>
  <si>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</si>
  <si>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</si>
  <si>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</si>
  <si>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</si>
  <si>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</si>
  <si>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</si>
  <si>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</si>
  <si>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</si>
  <si>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</si>
  <si>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</si>
  <si>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</si>
  <si>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</si>
  <si>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</si>
  <si>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</si>
  <si>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</si>
  <si>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</si>
  <si>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</si>
  <si>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</si>
  <si>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</si>
  <si>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</si>
  <si>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</si>
  <si>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</si>
  <si>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</si>
  <si>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</si>
  <si>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</si>
  <si>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</si>
  <si>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</si>
  <si>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</si>
  <si>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</si>
  <si>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</si>
  <si>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</si>
  <si>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</si>
  <si>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</si>
  <si>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</si>
  <si>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</si>
  <si>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</si>
  <si>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</si>
  <si>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</si>
  <si>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</si>
  <si>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</si>
  <si>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</si>
  <si>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</si>
  <si>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</si>
  <si>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</si>
  <si>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</si>
  <si>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</si>
  <si>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</si>
  <si>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</si>
  <si>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</si>
  <si>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</si>
  <si>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</si>
  <si>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</si>
  <si>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</si>
  <si>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</si>
  <si>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</si>
  <si>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</si>
  <si>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</si>
  <si>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</si>
  <si>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</si>
  <si>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</si>
  <si>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</si>
  <si>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</si>
  <si>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</si>
  <si>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</si>
  <si>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</si>
  <si>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</si>
  <si>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</si>
  <si>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</si>
  <si>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</si>
  <si>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</si>
  <si>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</si>
  <si>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</si>
  <si>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</si>
  <si>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</si>
  <si>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</si>
  <si>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</si>
  <si>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</si>
  <si>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</si>
  <si>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</si>
  <si>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</si>
  <si>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</si>
  <si>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</si>
  <si>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</si>
  <si>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</si>
  <si>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</si>
  <si>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</si>
  <si>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</si>
  <si>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</si>
  <si>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</si>
  <si>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</si>
  <si>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</si>
  <si>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</si>
  <si>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</si>
  <si>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</si>
  <si>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</si>
  <si>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</si>
  <si>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</si>
  <si>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</si>
  <si>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</si>
  <si>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</si>
  <si>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</si>
  <si>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</si>
  <si>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</si>
  <si>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</si>
  <si>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</si>
  <si>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</si>
  <si>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</si>
  <si>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</si>
  <si>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</si>
  <si>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</si>
  <si>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</si>
  <si>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</si>
  <si>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</si>
  <si>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</si>
  <si>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</si>
  <si>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</si>
  <si>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</si>
  <si>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</si>
  <si>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</si>
  <si>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</si>
  <si>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</si>
  <si>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</si>
  <si>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</si>
  <si>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</si>
  <si>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</si>
  <si>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</si>
  <si>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</si>
  <si>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</si>
  <si>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</si>
  <si>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</si>
  <si>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</si>
  <si>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</si>
  <si>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</si>
  <si>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</si>
  <si>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</si>
  <si>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</si>
  <si>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</si>
  <si>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</si>
  <si>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</si>
  <si>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</si>
  <si>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</si>
  <si>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</si>
  <si>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</si>
  <si>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</si>
  <si>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</si>
  <si>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</si>
  <si>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</si>
  <si>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</si>
  <si>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</si>
  <si>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</si>
  <si>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</si>
  <si>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</si>
  <si>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</si>
  <si>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</si>
  <si>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</si>
  <si>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</si>
  <si>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</si>
  <si>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</si>
  <si>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</si>
  <si>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</si>
  <si>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</si>
  <si>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</si>
  <si>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</si>
  <si>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</si>
  <si>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</si>
  <si>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</si>
  <si>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</si>
  <si>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</si>
  <si>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</si>
  <si>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</si>
  <si>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</si>
  <si>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</si>
  <si>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</si>
  <si>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</si>
  <si>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</si>
  <si>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</si>
  <si>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</si>
  <si>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</si>
  <si>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</si>
  <si>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</si>
  <si>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</si>
  <si>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</si>
  <si>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</si>
  <si>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</si>
  <si>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</si>
  <si>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</si>
  <si>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</si>
  <si>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</si>
  <si>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</si>
  <si>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</si>
  <si>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</si>
  <si>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</si>
  <si>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</si>
  <si>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</si>
  <si>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</si>
  <si>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</si>
  <si>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</si>
  <si>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</si>
  <si>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</si>
  <si>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</si>
  <si>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</si>
  <si>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</si>
  <si>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</si>
  <si>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</si>
  <si>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</si>
  <si>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</si>
  <si>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</si>
  <si>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</si>
  <si>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</si>
  <si>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</si>
  <si>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</si>
  <si>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</si>
  <si>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</si>
  <si>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</si>
  <si>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</si>
  <si>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</si>
  <si>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</si>
  <si>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</si>
  <si>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</si>
  <si>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</si>
  <si>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</si>
  <si>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</si>
  <si>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</si>
  <si>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</si>
  <si>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</si>
  <si>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</si>
  <si>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</si>
  <si>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</si>
  <si>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</si>
  <si>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</si>
  <si>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</si>
  <si>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</si>
  <si>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</si>
  <si>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</si>
  <si>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</si>
  <si>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</si>
  <si>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</si>
  <si>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</si>
  <si>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</si>
  <si>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</si>
  <si>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</si>
  <si>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</si>
  <si>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</si>
  <si>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</si>
  <si>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</si>
  <si>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</si>
  <si>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</si>
  <si>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</si>
  <si>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</si>
  <si>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</si>
  <si>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</si>
  <si>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</si>
  <si>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</si>
  <si>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</si>
  <si>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</si>
  <si>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</si>
  <si>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</si>
  <si>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</si>
  <si>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</si>
  <si>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</si>
  <si>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</si>
  <si>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</si>
  <si>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</si>
  <si>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</si>
  <si>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</si>
  <si>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</si>
  <si>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</si>
  <si>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</si>
  <si>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</si>
  <si>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</si>
  <si>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</si>
  <si>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</si>
  <si>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</si>
  <si>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</si>
  <si>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</si>
  <si>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</si>
  <si>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</si>
  <si>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</si>
  <si>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</si>
  <si>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</si>
  <si>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</si>
  <si>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</si>
  <si>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</si>
  <si>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</si>
  <si>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</si>
  <si>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</si>
  <si>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</si>
  <si>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</si>
  <si>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</si>
  <si>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</si>
  <si>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</si>
  <si>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</si>
  <si>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</si>
  <si>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</si>
  <si>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</si>
  <si>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</si>
  <si>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</si>
  <si>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</si>
  <si>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</si>
  <si>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</si>
  <si>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</si>
  <si>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</si>
  <si>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</si>
  <si>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</si>
  <si>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</si>
  <si>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</si>
  <si>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</si>
  <si>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</si>
  <si>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</si>
  <si>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</si>
  <si>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</si>
  <si>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</si>
  <si>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</si>
  <si>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</si>
  <si>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</si>
  <si>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</si>
  <si>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</si>
  <si>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</si>
  <si>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</si>
  <si>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</si>
  <si>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</si>
  <si>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</si>
  <si>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</si>
  <si>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</si>
  <si>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</si>
  <si>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</si>
  <si>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</si>
  <si>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</si>
  <si>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</si>
  <si>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</si>
  <si>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</si>
  <si>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</si>
  <si>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</si>
  <si>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</si>
  <si>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</si>
  <si>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</si>
  <si>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</si>
  <si>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</si>
  <si>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</si>
  <si>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</si>
  <si>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</si>
  <si>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</si>
  <si>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</si>
  <si>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</si>
  <si>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</si>
  <si>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</si>
  <si>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</si>
  <si>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</si>
  <si>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</si>
  <si>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</si>
  <si>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</si>
  <si>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</si>
  <si>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</si>
  <si>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</si>
  <si>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</si>
  <si>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</si>
  <si>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</si>
  <si>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</si>
  <si>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</si>
  <si>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</si>
  <si>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</si>
  <si>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</si>
  <si>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</si>
  <si>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</si>
  <si>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</si>
  <si>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</si>
  <si>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</si>
  <si>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</si>
  <si>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</si>
  <si>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</si>
  <si>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</si>
  <si>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</si>
  <si>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</si>
  <si>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</si>
  <si>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</si>
  <si>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</si>
  <si>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</si>
  <si>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</si>
  <si>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</si>
  <si>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</si>
  <si>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</si>
  <si>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</si>
  <si>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</si>
  <si>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</si>
  <si>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</si>
  <si>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</si>
  <si>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</si>
  <si>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</si>
  <si>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</si>
  <si>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</si>
  <si>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</si>
  <si>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</si>
  <si>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</si>
  <si>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</si>
  <si>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</si>
  <si>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</si>
  <si>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</si>
  <si>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</si>
  <si>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</si>
  <si>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</si>
  <si>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</si>
  <si>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</si>
  <si>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</si>
  <si>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</si>
  <si>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</si>
  <si>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</si>
  <si>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</si>
  <si>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</si>
  <si>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</si>
  <si>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</si>
  <si>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</si>
  <si>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</si>
  <si>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</si>
  <si>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</si>
  <si>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</si>
  <si>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</si>
  <si>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</si>
  <si>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</si>
  <si>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</si>
  <si>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</si>
  <si>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</si>
  <si>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</si>
  <si>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</si>
  <si>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</si>
  <si>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</si>
  <si>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</si>
  <si>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</si>
  <si>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</si>
  <si>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</si>
  <si>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</si>
  <si>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</si>
  <si>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</si>
  <si>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</si>
  <si>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</si>
  <si>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</si>
  <si>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</si>
  <si>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</si>
  <si>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</si>
  <si>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</si>
  <si>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</si>
  <si>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</si>
  <si>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</si>
  <si>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</si>
  <si>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</si>
  <si>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</si>
  <si>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</si>
  <si>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</si>
  <si>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</si>
  <si>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</si>
  <si>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</si>
  <si>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</si>
  <si>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</si>
  <si>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</si>
  <si>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</si>
  <si>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</si>
  <si>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</si>
  <si>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</si>
  <si>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</si>
  <si>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</si>
  <si>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</si>
  <si>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</si>
  <si>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</si>
  <si>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</si>
  <si>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</si>
  <si>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</si>
  <si>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</si>
  <si>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</si>
  <si>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</si>
  <si>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</si>
  <si>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</si>
  <si>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</si>
  <si>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</si>
  <si>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</si>
  <si>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</si>
  <si>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</si>
  <si>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</si>
  <si>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</si>
  <si>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</si>
  <si>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</si>
  <si>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</si>
  <si>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</si>
  <si>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</si>
  <si>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</si>
  <si>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</si>
  <si>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</si>
  <si>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</si>
  <si>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</si>
  <si>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</si>
  <si>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</si>
  <si>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</si>
  <si>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</si>
  <si>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</si>
  <si>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</si>
  <si>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</si>
  <si>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</si>
  <si>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</si>
  <si>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</si>
  <si>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</si>
  <si>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</si>
  <si>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</si>
  <si>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</si>
  <si>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</si>
  <si>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</si>
  <si>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</si>
  <si>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</si>
  <si>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</si>
  <si>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</si>
  <si>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</si>
  <si>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</si>
  <si>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</si>
  <si>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</si>
  <si>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</si>
  <si>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</si>
  <si>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</si>
  <si>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</si>
  <si>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</si>
  <si>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</si>
  <si>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</si>
  <si>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</si>
  <si>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</si>
  <si>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</si>
  <si>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</si>
  <si>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</si>
  <si>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</si>
  <si>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</si>
  <si>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</si>
  <si>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</si>
  <si>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</si>
  <si>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</si>
  <si>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</si>
  <si>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</si>
  <si>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</si>
  <si>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</si>
  <si>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</si>
  <si>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</si>
  <si>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</si>
  <si>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</si>
  <si>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</si>
  <si>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</si>
  <si>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</si>
  <si>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</si>
  <si>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</si>
  <si>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</si>
  <si>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</si>
  <si>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</si>
  <si>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</si>
  <si>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</si>
  <si>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</si>
  <si>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</si>
  <si>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</si>
  <si>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</si>
  <si>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</si>
  <si>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</si>
  <si>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</si>
  <si>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</si>
  <si>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</si>
  <si>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</si>
  <si>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</si>
  <si>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</si>
  <si>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</si>
  <si>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</si>
  <si>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</si>
  <si>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</si>
  <si>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</si>
  <si>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</si>
  <si>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</si>
  <si>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</si>
  <si>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</si>
  <si>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</si>
  <si>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</si>
  <si>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</si>
  <si>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</si>
  <si>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</si>
  <si>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</si>
  <si>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</si>
  <si>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</si>
  <si>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</si>
  <si>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</si>
  <si>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</si>
  <si>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</si>
  <si>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</si>
  <si>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</si>
  <si>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</si>
  <si>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</si>
  <si>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</si>
  <si>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</si>
  <si>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</si>
  <si>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</si>
  <si>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</si>
  <si>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</si>
  <si>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</si>
  <si>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</si>
  <si>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</si>
  <si>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</si>
  <si>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</si>
  <si>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</si>
  <si>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</si>
  <si>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</si>
  <si>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</si>
  <si>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</si>
  <si>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</si>
  <si>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</si>
  <si>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</si>
  <si>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</si>
  <si>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</si>
  <si>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</si>
  <si>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</si>
  <si>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</si>
  <si>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</si>
  <si>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</si>
  <si>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</si>
  <si>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</si>
  <si>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</si>
  <si>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</si>
  <si>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</si>
  <si>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</si>
  <si>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</si>
  <si>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</si>
  <si>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</si>
  <si>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</si>
  <si>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</si>
  <si>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</si>
  <si>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</si>
  <si>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</si>
  <si>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</si>
  <si>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</si>
  <si>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</si>
  <si>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</si>
  <si>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</si>
  <si>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</si>
  <si>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</si>
  <si>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</si>
  <si>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</si>
  <si>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</si>
  <si>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</si>
  <si>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</si>
  <si>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</si>
  <si>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</si>
  <si>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</si>
  <si>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</si>
  <si>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</si>
  <si>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</si>
  <si>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</si>
  <si>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</si>
  <si>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</si>
  <si>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</si>
  <si>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</si>
  <si>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</si>
  <si>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</si>
  <si>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</si>
  <si>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</si>
  <si>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</si>
  <si>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</si>
  <si>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</si>
  <si>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</si>
  <si>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</si>
  <si>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</si>
  <si>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</si>
  <si>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</si>
  <si>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</si>
  <si>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</si>
  <si>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</si>
  <si>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</si>
  <si>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</si>
  <si>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</si>
  <si>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</si>
  <si>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</si>
  <si>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</si>
  <si>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</si>
  <si>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</si>
  <si>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</si>
  <si>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</si>
  <si>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</si>
  <si>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</si>
  <si>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</si>
  <si>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</si>
  <si>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</si>
  <si>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</si>
  <si>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</si>
  <si>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</si>
  <si>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</si>
  <si>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</si>
  <si>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</si>
  <si>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</si>
  <si>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</si>
  <si>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</si>
  <si>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</si>
  <si>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</si>
  <si>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</si>
  <si>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</si>
  <si>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</si>
  <si>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</si>
  <si>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</si>
  <si>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</si>
  <si>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</si>
  <si>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</si>
  <si>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</si>
  <si>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</si>
  <si>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</si>
  <si>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</si>
  <si>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</si>
  <si>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</si>
  <si>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</si>
  <si>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</si>
  <si>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</si>
  <si>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</si>
  <si>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</si>
  <si>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</si>
  <si>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</si>
  <si>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</si>
  <si>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</si>
  <si>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</si>
  <si>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</si>
  <si>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</si>
  <si>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</si>
  <si>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</si>
  <si>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</si>
  <si>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</si>
  <si>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</si>
  <si>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</si>
  <si>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</si>
  <si>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</si>
  <si>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</si>
  <si>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</si>
  <si>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</si>
  <si>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</si>
  <si>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</si>
  <si>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</si>
  <si>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</si>
  <si>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</si>
  <si>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</si>
  <si>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</si>
  <si>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</si>
  <si>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</si>
  <si>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</si>
  <si>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</si>
  <si>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</si>
  <si>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</si>
  <si>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</si>
  <si>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</si>
  <si>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</si>
  <si>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</si>
  <si>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</si>
  <si>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</si>
  <si>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</si>
  <si>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</si>
  <si>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</si>
  <si>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</si>
  <si>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</si>
  <si>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</si>
  <si>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</si>
  <si>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</si>
  <si>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</si>
  <si>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</si>
  <si>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</si>
  <si>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</si>
  <si>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</si>
  <si>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</si>
  <si>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</si>
  <si>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</si>
  <si>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</si>
  <si>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</si>
  <si>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</si>
  <si>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</si>
  <si>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</si>
  <si>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</si>
  <si>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</si>
  <si>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</si>
  <si>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</si>
  <si>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</si>
  <si>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</si>
  <si>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</si>
  <si>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</si>
  <si>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</si>
  <si>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</si>
  <si>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</si>
  <si>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</si>
  <si>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</si>
  <si>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</si>
  <si>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</si>
  <si>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</si>
  <si>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</si>
  <si>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</si>
  <si>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</si>
  <si>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</si>
  <si>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</si>
  <si>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</si>
  <si>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</si>
  <si>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</si>
  <si>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</si>
  <si>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</si>
  <si>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</si>
  <si>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</si>
  <si>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</si>
  <si>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</si>
  <si>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</si>
  <si>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</si>
  <si>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</si>
  <si>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</si>
  <si>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</si>
  <si>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</si>
  <si>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</si>
  <si>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</si>
  <si>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</si>
  <si>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</si>
  <si>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</si>
  <si>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</si>
  <si>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</si>
  <si>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</si>
  <si>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</si>
  <si>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</si>
  <si>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</si>
  <si>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</si>
  <si>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</si>
  <si>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</si>
  <si>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</si>
  <si>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</si>
  <si>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</si>
  <si>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</si>
  <si>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</si>
  <si>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</si>
  <si>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</si>
  <si>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</si>
  <si>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</si>
  <si>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</si>
  <si>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</si>
  <si>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</si>
  <si>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</si>
  <si>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</si>
  <si>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</si>
  <si>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</si>
  <si>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</si>
  <si>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</si>
  <si>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</si>
  <si>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</si>
  <si>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</si>
  <si>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</si>
  <si>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</si>
  <si>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</si>
  <si>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</si>
  <si>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</si>
  <si>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</si>
  <si>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</si>
  <si>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</si>
  <si>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</si>
  <si>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</si>
  <si>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</si>
  <si>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</si>
  <si>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</si>
  <si>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</si>
  <si>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</si>
  <si>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</si>
  <si>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</si>
  <si>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</si>
  <si>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</si>
  <si>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</si>
  <si>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</si>
  <si>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</si>
  <si>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</si>
  <si>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</si>
  <si>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</si>
  <si>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</si>
  <si>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</si>
  <si>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</si>
  <si>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</si>
  <si>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</si>
  <si>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</si>
  <si>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</si>
  <si>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</si>
  <si>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</si>
  <si>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</si>
  <si>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</si>
  <si>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</si>
  <si>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</si>
  <si>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</si>
  <si>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</si>
  <si>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</si>
  <si>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</si>
  <si>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</si>
  <si>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</si>
  <si>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</si>
  <si>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</si>
  <si>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</si>
  <si>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</si>
  <si>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</si>
  <si>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</si>
  <si>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</si>
  <si>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</si>
  <si>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</si>
  <si>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</si>
  <si>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</si>
  <si>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</si>
  <si>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</si>
  <si>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</si>
  <si>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</si>
  <si>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</si>
  <si>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</si>
  <si>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</si>
  <si>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</si>
  <si>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</si>
  <si>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</si>
  <si>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</si>
  <si>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</si>
  <si>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</si>
  <si>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</si>
  <si>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</si>
  <si>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</si>
  <si>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</si>
  <si>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</si>
  <si>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</si>
  <si>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</si>
  <si>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</si>
  <si>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</si>
  <si>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</si>
  <si>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</si>
  <si>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</si>
  <si>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</si>
  <si>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</si>
  <si>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</si>
  <si>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</si>
  <si>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</si>
  <si>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</si>
  <si>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</si>
  <si>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</si>
  <si>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</si>
  <si>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</si>
  <si>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</si>
  <si>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</si>
  <si>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</si>
  <si>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</si>
  <si>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</si>
  <si>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</si>
  <si>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</si>
  <si>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</si>
  <si>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</si>
  <si>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</si>
  <si>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</si>
  <si>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</si>
  <si>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</si>
  <si>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</si>
  <si>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</si>
  <si>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</si>
  <si>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</si>
  <si>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</si>
  <si>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</si>
  <si>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</si>
  <si>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</si>
  <si>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</si>
  <si>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</si>
  <si>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</si>
  <si>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</si>
  <si>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</si>
  <si>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</si>
  <si>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</si>
  <si>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</si>
  <si>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</si>
  <si>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</si>
  <si>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</si>
  <si>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</si>
  <si>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</si>
  <si>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</si>
  <si>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</si>
  <si>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</si>
  <si>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</si>
  <si>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</si>
  <si>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</si>
  <si>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</si>
  <si>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</si>
  <si>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</si>
  <si>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</si>
  <si>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</si>
  <si>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</si>
  <si>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</si>
  <si>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</si>
  <si>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</si>
  <si>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</si>
  <si>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</si>
  <si>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</si>
  <si>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</si>
  <si>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</si>
  <si>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</si>
  <si>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</si>
  <si>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</si>
  <si>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</si>
  <si>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</si>
  <si>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</si>
  <si>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</si>
  <si>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</si>
  <si>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</si>
  <si>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</si>
  <si>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</si>
  <si>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</si>
  <si>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</si>
  <si>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</si>
  <si>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</si>
  <si>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</si>
  <si>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</si>
  <si>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</si>
  <si>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</si>
  <si>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</si>
  <si>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</si>
  <si>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</si>
  <si>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</si>
  <si>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</si>
  <si>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</si>
  <si>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</si>
  <si>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</si>
  <si>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</si>
  <si>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</si>
  <si>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</si>
  <si>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</si>
  <si>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</si>
  <si>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</si>
  <si>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</si>
  <si>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</si>
  <si>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</si>
  <si>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</si>
  <si>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</si>
  <si>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</si>
  <si>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</si>
  <si>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</si>
  <si>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</si>
  <si>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</si>
  <si>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</si>
  <si>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</si>
  <si>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</si>
  <si>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</si>
  <si>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</si>
  <si>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</si>
  <si>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</si>
  <si>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</si>
  <si>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</si>
  <si>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</si>
  <si>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</si>
  <si>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</si>
  <si>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</si>
  <si>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</si>
  <si>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</si>
  <si>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</si>
  <si>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</si>
  <si>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</si>
  <si>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</si>
  <si>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</si>
  <si>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</si>
  <si>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</si>
  <si>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</si>
  <si>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</si>
  <si>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</si>
  <si>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</si>
  <si>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</si>
  <si>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</si>
  <si>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</si>
  <si>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</si>
  <si>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</si>
  <si>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</si>
  <si>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</si>
  <si>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</si>
  <si>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</si>
  <si>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</si>
  <si>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</si>
  <si>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</si>
  <si>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</si>
  <si>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</si>
  <si>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</si>
  <si>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</si>
  <si>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</si>
  <si>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</si>
  <si>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</si>
  <si>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</si>
  <si>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</si>
  <si>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</si>
  <si>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</si>
  <si>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</si>
  <si>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</si>
  <si>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</si>
  <si>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</si>
  <si>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</si>
  <si>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</si>
  <si>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</si>
  <si>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</si>
  <si>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</si>
  <si>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</si>
  <si>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</si>
  <si>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</si>
  <si>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</si>
  <si>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</si>
  <si>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</si>
  <si>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</si>
  <si>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</si>
  <si>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</si>
  <si>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</si>
  <si>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</si>
  <si>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</si>
  <si>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</si>
  <si>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</si>
  <si>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</si>
  <si>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</si>
  <si>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</si>
  <si>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</si>
  <si>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</si>
  <si>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</si>
  <si>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</si>
  <si>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</si>
  <si>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</si>
  <si>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</si>
  <si>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</si>
  <si>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</si>
  <si>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</si>
  <si>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</si>
  <si>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</si>
  <si>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</si>
  <si>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</si>
  <si>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</si>
  <si>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</si>
  <si>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</si>
  <si>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</si>
  <si>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</si>
  <si>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</si>
  <si>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</si>
  <si>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</si>
  <si>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</si>
  <si>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</si>
  <si>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</si>
  <si>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</si>
  <si>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</si>
  <si>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</si>
  <si>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</si>
  <si>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</si>
  <si>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</si>
  <si>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</si>
  <si>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</si>
  <si>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</si>
  <si>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</si>
  <si>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</si>
  <si>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</si>
  <si>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</si>
  <si>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</si>
  <si>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</si>
  <si>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</si>
  <si>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</si>
  <si>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</si>
  <si>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</si>
  <si>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</si>
  <si>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</si>
  <si>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</si>
  <si>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</si>
  <si>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</si>
  <si>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</si>
  <si>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</si>
  <si>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</si>
  <si>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</si>
  <si>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</si>
  <si>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</si>
  <si>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</si>
  <si>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</si>
  <si>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</si>
  <si>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</si>
  <si>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</si>
  <si>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</si>
  <si>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</si>
  <si>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</si>
  <si>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</si>
  <si>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</si>
  <si>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</si>
  <si>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</si>
  <si>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</si>
  <si>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</si>
  <si>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</si>
  <si>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</si>
  <si>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</si>
  <si>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</si>
  <si>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</si>
  <si>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</si>
  <si>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</si>
  <si>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</si>
  <si>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</si>
  <si>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</si>
  <si>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</si>
  <si>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</si>
  <si>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</si>
  <si>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</si>
  <si>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</si>
  <si>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</si>
  <si>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</si>
  <si>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</si>
  <si>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</si>
  <si>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</si>
  <si>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</si>
  <si>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</si>
  <si>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</si>
  <si>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</si>
  <si>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</si>
  <si>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</si>
  <si>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</si>
  <si>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</si>
  <si>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</si>
  <si>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</si>
  <si>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</si>
  <si>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</si>
  <si>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</si>
  <si>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</si>
  <si>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</si>
  <si>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</si>
  <si>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</si>
  <si>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</si>
  <si>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</si>
  <si>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</si>
  <si>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</si>
  <si>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</si>
  <si>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</si>
  <si>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</si>
  <si>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</si>
  <si>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</si>
  <si>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</si>
  <si>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</si>
  <si>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</si>
  <si>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</si>
  <si>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</si>
  <si>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</si>
  <si>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</si>
  <si>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</si>
  <si>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</si>
  <si>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</si>
  <si>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</si>
  <si>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</si>
  <si>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</si>
  <si>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</si>
  <si>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</si>
  <si>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</si>
  <si>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</si>
  <si>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</si>
  <si>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</si>
  <si>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</si>
  <si>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</si>
  <si>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</si>
  <si>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</si>
  <si>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</si>
  <si>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</si>
  <si>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</si>
  <si>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</si>
  <si>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</si>
  <si>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</si>
  <si>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</si>
  <si>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</si>
  <si>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</si>
  <si>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</si>
  <si>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</si>
  <si>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</si>
  <si>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</si>
  <si>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</si>
  <si>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</si>
  <si>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</si>
  <si>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</si>
  <si>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</si>
  <si>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</si>
  <si>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</si>
  <si>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</si>
  <si>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</si>
  <si>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</si>
  <si>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</si>
  <si>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</si>
  <si>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</si>
  <si>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</si>
  <si>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</si>
  <si>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</si>
  <si>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</si>
  <si>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</si>
  <si>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</si>
  <si>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</si>
  <si>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</si>
  <si>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</si>
  <si>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</si>
  <si>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</si>
  <si>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</si>
  <si>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</si>
  <si>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</si>
  <si>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</si>
  <si>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</si>
  <si>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</si>
  <si>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</si>
  <si>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</si>
  <si>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</si>
  <si>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</si>
  <si>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</si>
  <si>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</si>
  <si>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</si>
  <si>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</si>
  <si>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</si>
  <si>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</si>
  <si>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</si>
  <si>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</si>
  <si>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</si>
  <si>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</si>
  <si>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</si>
  <si>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</si>
  <si>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</si>
  <si>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</si>
  <si>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</si>
  <si>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</si>
  <si>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</si>
  <si>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</si>
  <si>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</si>
  <si>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</si>
  <si>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</si>
  <si>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</si>
  <si>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</si>
  <si>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</si>
  <si>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</si>
  <si>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</si>
  <si>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</si>
  <si>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</si>
  <si>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</si>
  <si>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</si>
  <si>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</si>
  <si>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</si>
  <si>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</si>
  <si>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</si>
  <si>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</si>
  <si>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</si>
  <si>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</si>
  <si>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</si>
  <si>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</si>
  <si>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</si>
  <si>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</si>
  <si>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</si>
  <si>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</si>
  <si>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</si>
  <si>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</si>
  <si>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</si>
  <si>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</si>
  <si>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</si>
  <si>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</si>
  <si>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</si>
  <si>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</si>
  <si>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</si>
  <si>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</si>
  <si>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</si>
  <si>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</si>
  <si>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</si>
  <si>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</si>
  <si>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</si>
  <si>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</si>
  <si>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</si>
  <si>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</si>
  <si>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</si>
  <si>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</si>
  <si>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</si>
  <si>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</si>
  <si>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</si>
  <si>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</si>
  <si>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</si>
  <si>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</si>
  <si>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</si>
  <si>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</si>
  <si>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</si>
  <si>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</si>
  <si>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</si>
  <si>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</si>
  <si>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</si>
  <si>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</si>
  <si>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</si>
  <si>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</si>
  <si>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</si>
  <si>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</si>
  <si>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</si>
  <si>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</si>
  <si>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</si>
  <si>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</si>
  <si>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</si>
  <si>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</si>
  <si>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</si>
  <si>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</si>
  <si>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</si>
  <si>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</si>
  <si>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</si>
  <si>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</si>
  <si>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</si>
  <si>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</si>
  <si>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</si>
  <si>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</si>
  <si>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</si>
  <si>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</si>
  <si>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</si>
  <si>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</si>
  <si>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</si>
  <si>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</si>
  <si>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</si>
  <si>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</si>
  <si>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</si>
  <si>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</si>
  <si>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</si>
  <si>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</si>
  <si>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</si>
  <si>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</si>
  <si>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</si>
  <si>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</si>
  <si>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</si>
  <si>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</si>
  <si>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</si>
  <si>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</si>
  <si>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</si>
  <si>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</si>
  <si>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</si>
  <si>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</si>
  <si>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</si>
  <si>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</si>
  <si>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</si>
  <si>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</si>
  <si>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</si>
  <si>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</si>
  <si>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</si>
  <si>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</si>
  <si>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</si>
  <si>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</si>
  <si>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</si>
  <si>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</si>
  <si>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</si>
  <si>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</si>
  <si>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</si>
  <si>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</si>
  <si>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</si>
  <si>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</si>
  <si>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</si>
  <si>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</si>
  <si>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</si>
  <si>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</si>
  <si>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</si>
  <si>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</si>
  <si>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</si>
  <si>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</si>
  <si>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</si>
  <si>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</si>
  <si>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</si>
  <si>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</si>
  <si>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</si>
  <si>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</si>
  <si>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</si>
  <si>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</si>
  <si>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</si>
  <si>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</si>
  <si>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</si>
  <si>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</si>
  <si>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</si>
  <si>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</si>
  <si>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</si>
  <si>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</si>
  <si>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</si>
  <si>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</si>
  <si>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</si>
  <si>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</si>
  <si>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</si>
  <si>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</si>
  <si>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</si>
  <si>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</si>
  <si>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</si>
  <si>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</si>
  <si>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</si>
  <si>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</si>
  <si>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</si>
  <si>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</si>
  <si>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</si>
  <si>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</si>
  <si>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</si>
  <si>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</si>
  <si>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</si>
  <si>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</si>
  <si>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</si>
  <si>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</si>
  <si>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</si>
  <si>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</si>
  <si>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</si>
  <si>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</si>
  <si>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</si>
  <si>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</si>
  <si>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</si>
  <si>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</si>
  <si>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</si>
  <si>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</si>
  <si>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</si>
  <si>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</si>
  <si>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</si>
  <si>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</si>
  <si>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</si>
  <si>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</si>
  <si>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</si>
  <si>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</si>
  <si>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</si>
  <si>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</si>
  <si>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</si>
  <si>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</si>
  <si>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</si>
  <si>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</si>
  <si>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</si>
  <si>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</si>
  <si>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</si>
  <si>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</si>
  <si>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</si>
  <si>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</si>
  <si>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</si>
  <si>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</si>
  <si>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</si>
  <si>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</si>
  <si>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</si>
  <si>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</si>
  <si>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</si>
  <si>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</si>
  <si>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</si>
  <si>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</si>
  <si>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</si>
  <si>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</si>
  <si>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</si>
  <si>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</si>
  <si>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</si>
  <si>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</si>
  <si>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</si>
  <si>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</si>
  <si>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</si>
  <si>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</si>
  <si>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</si>
  <si>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</si>
  <si>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</si>
  <si>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</si>
  <si>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</si>
  <si>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</si>
  <si>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</si>
  <si>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</si>
  <si>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</si>
  <si>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</si>
  <si>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</si>
  <si>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</si>
  <si>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</si>
  <si>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</si>
  <si>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</si>
  <si>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</si>
  <si>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</si>
  <si>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</si>
  <si>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</si>
  <si>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</si>
  <si>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</si>
  <si>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</si>
  <si>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</si>
  <si>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</si>
  <si>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</si>
  <si>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</si>
  <si>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</si>
  <si>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</si>
  <si>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</si>
  <si>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</si>
  <si>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</si>
  <si>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</si>
  <si>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</si>
  <si>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</si>
  <si>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</si>
  <si>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</si>
  <si>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</si>
  <si>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</si>
  <si>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</si>
  <si>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</si>
  <si>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</si>
  <si>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</si>
  <si>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</si>
  <si>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</si>
  <si>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</si>
  <si>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</si>
  <si>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</si>
  <si>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</si>
  <si>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</si>
  <si>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</si>
  <si>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</si>
  <si>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</si>
  <si>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</si>
  <si>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</si>
  <si>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</si>
  <si>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</si>
  <si>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</si>
  <si>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</si>
  <si>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</si>
  <si>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</si>
  <si>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</si>
  <si>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</si>
  <si>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</si>
  <si>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</si>
  <si>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</si>
  <si>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</si>
  <si>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</si>
  <si>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</si>
  <si>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</si>
  <si>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</si>
  <si>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</si>
  <si>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</si>
  <si>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</si>
  <si>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</si>
  <si>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</si>
  <si>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</si>
  <si>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</si>
  <si>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</si>
  <si>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</si>
  <si>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</si>
  <si>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</si>
  <si>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</si>
  <si>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</si>
  <si>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</si>
  <si>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</si>
  <si>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</si>
  <si>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</si>
  <si>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</si>
  <si>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</si>
  <si>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</si>
  <si>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</si>
  <si>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</si>
  <si>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</si>
  <si>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</si>
  <si>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</si>
  <si>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</si>
  <si>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</si>
  <si>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</si>
  <si>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</si>
  <si>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</si>
  <si>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</si>
  <si>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</si>
  <si>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</si>
  <si>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</si>
  <si>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</si>
  <si>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</si>
  <si>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</si>
  <si>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</si>
  <si>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</si>
  <si>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</si>
  <si>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</si>
  <si>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</si>
  <si>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</si>
  <si>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</si>
  <si>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</si>
  <si>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</si>
  <si>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</si>
  <si>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</si>
  <si>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</si>
  <si>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</si>
  <si>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</si>
  <si>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</si>
  <si>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</si>
  <si>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</si>
  <si>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</si>
  <si>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</si>
  <si>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</si>
  <si>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</si>
  <si>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</si>
  <si>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</si>
  <si>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</si>
  <si>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</si>
  <si>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</si>
  <si>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</si>
  <si>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</si>
  <si>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</si>
  <si>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</si>
  <si>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</si>
  <si>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</si>
  <si>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</si>
  <si>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</si>
  <si>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</si>
  <si>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</si>
  <si>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</si>
  <si>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</si>
  <si>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</si>
  <si>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</si>
  <si>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</si>
  <si>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</si>
  <si>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</si>
  <si>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</si>
  <si>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</si>
  <si>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</si>
  <si>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</si>
  <si>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</si>
  <si>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</si>
  <si>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</si>
  <si>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</si>
  <si>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</si>
  <si>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</si>
  <si>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</si>
  <si>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</si>
  <si>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</si>
  <si>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</si>
  <si>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</si>
  <si>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</si>
  <si>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</si>
  <si>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</si>
  <si>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</si>
  <si>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</si>
  <si>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</si>
  <si>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</si>
  <si>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</si>
  <si>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</si>
  <si>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</si>
  <si>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</si>
  <si>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</si>
  <si>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</si>
  <si>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</si>
  <si>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</si>
  <si>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</si>
  <si>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</si>
  <si>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</si>
  <si>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</si>
  <si>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</si>
  <si>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</si>
  <si>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</si>
  <si>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</si>
  <si>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</si>
  <si>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</si>
  <si>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</si>
  <si>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</si>
  <si>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</si>
  <si>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</si>
  <si>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</si>
  <si>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</si>
  <si>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</si>
  <si>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</si>
  <si>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</si>
  <si>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</si>
  <si>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</si>
  <si>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</si>
  <si>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</si>
  <si>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</si>
  <si>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</si>
  <si>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</si>
  <si>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</si>
  <si>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</si>
  <si>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</si>
  <si>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</si>
  <si>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</si>
  <si>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</si>
  <si>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</si>
  <si>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</si>
  <si>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</si>
  <si>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</si>
  <si>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</si>
  <si>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</si>
  <si>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</si>
  <si>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</si>
  <si>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</si>
  <si>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</si>
  <si>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</si>
  <si>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</si>
  <si>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</si>
  <si>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</si>
  <si>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</si>
  <si>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</si>
  <si>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</si>
  <si>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</si>
  <si>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</si>
  <si>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</si>
  <si>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</si>
  <si>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</si>
  <si>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</si>
  <si>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</si>
  <si>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</si>
  <si>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</si>
  <si>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</si>
  <si>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</si>
  <si>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</si>
  <si>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</si>
  <si>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</si>
  <si>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</si>
  <si>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</si>
  <si>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</si>
  <si>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</si>
  <si>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</si>
  <si>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</si>
  <si>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</si>
  <si>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</si>
  <si>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</si>
  <si>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</si>
  <si>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</si>
  <si>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</si>
  <si>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</si>
  <si>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</si>
  <si>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</si>
  <si>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</si>
  <si>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</si>
  <si>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</si>
  <si>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</si>
  <si>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</si>
  <si>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</si>
  <si>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</si>
  <si>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</si>
  <si>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</si>
  <si>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</si>
  <si>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</si>
  <si>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</si>
  <si>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</si>
  <si>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</si>
  <si>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</si>
  <si>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</si>
  <si>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</si>
  <si>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</si>
  <si>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</si>
  <si>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</si>
  <si>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</si>
  <si>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</si>
  <si>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</si>
  <si>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</si>
  <si>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</si>
  <si>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</si>
  <si>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</si>
  <si>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</si>
  <si>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</si>
  <si>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</si>
  <si>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</si>
  <si>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</si>
  <si>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</si>
  <si>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</si>
  <si>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</si>
  <si>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</si>
  <si>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</si>
  <si>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</si>
  <si>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</si>
  <si>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</si>
  <si>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</si>
  <si>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</si>
  <si>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</si>
  <si>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</si>
  <si>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</si>
  <si>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</si>
  <si>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</si>
  <si>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</si>
  <si>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</si>
  <si>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</si>
  <si>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</si>
  <si>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</si>
  <si>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</si>
  <si>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</si>
  <si>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</si>
  <si>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</si>
  <si>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</si>
  <si>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</si>
  <si>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</si>
  <si>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</si>
  <si>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</si>
  <si>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</si>
  <si>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</si>
  <si>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</si>
  <si>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</si>
  <si>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</si>
  <si>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</si>
  <si>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</si>
  <si>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</si>
  <si>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</si>
  <si>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</si>
  <si>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</si>
  <si>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</si>
  <si>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</si>
  <si>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</si>
  <si>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</si>
  <si>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</si>
  <si>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</si>
  <si>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</si>
  <si>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</si>
  <si>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</si>
  <si>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</si>
  <si>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</si>
  <si>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</si>
  <si>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</si>
  <si>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</si>
  <si>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</si>
  <si>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</si>
  <si>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</si>
  <si>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</si>
  <si>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</si>
  <si>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</si>
  <si>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</si>
  <si>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</si>
  <si>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</si>
  <si>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</si>
  <si>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</si>
  <si>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</si>
  <si>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</si>
  <si>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</si>
  <si>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</si>
  <si>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</si>
  <si>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</si>
  <si>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</si>
  <si>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</si>
  <si>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</si>
  <si>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</si>
  <si>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</si>
  <si>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</si>
  <si>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</si>
  <si>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</si>
  <si>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</si>
  <si>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</si>
  <si>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</si>
  <si>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</si>
  <si>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</si>
  <si>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</si>
  <si>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</si>
  <si>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</si>
  <si>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</si>
  <si>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</si>
  <si>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</si>
  <si>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</si>
  <si>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</si>
  <si>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</si>
  <si>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</si>
  <si>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</si>
  <si>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</si>
  <si>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</si>
  <si>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</si>
  <si>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</si>
  <si>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</si>
  <si>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</si>
  <si>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</si>
  <si>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</si>
  <si>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</si>
  <si>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</si>
  <si>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</si>
  <si>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</si>
  <si>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</si>
  <si>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</si>
  <si>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</si>
  <si>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</si>
  <si>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</si>
  <si>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</si>
  <si>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</si>
  <si>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</si>
  <si>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</si>
  <si>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</si>
  <si>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</si>
  <si>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</si>
  <si>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</si>
  <si>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</si>
  <si>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</si>
  <si>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</si>
  <si>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</si>
  <si>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</si>
  <si>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</si>
  <si>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</si>
  <si>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</si>
  <si>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</si>
  <si>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</si>
  <si>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</si>
  <si>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</si>
  <si>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</si>
  <si>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</si>
  <si>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</si>
  <si>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</si>
  <si>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</si>
  <si>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</si>
  <si>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</si>
  <si>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</si>
  <si>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</si>
  <si>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</si>
  <si>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</si>
  <si>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</si>
  <si>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</si>
  <si>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</si>
  <si>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</si>
  <si>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</si>
  <si>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</si>
  <si>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</si>
  <si>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</si>
  <si>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</si>
  <si>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</si>
  <si>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</si>
  <si>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</si>
  <si>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</si>
  <si>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</si>
  <si>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</si>
  <si>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</si>
  <si>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</si>
  <si>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</si>
  <si>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</si>
  <si>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</si>
  <si>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</si>
  <si>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</si>
  <si>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</si>
  <si>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</si>
  <si>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</si>
  <si>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</si>
  <si>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</si>
  <si>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</si>
  <si>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</si>
  <si>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</si>
  <si>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</si>
  <si>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</si>
  <si>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</si>
  <si>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</si>
  <si>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</si>
  <si>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</si>
  <si>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</si>
  <si>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</si>
  <si>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</si>
  <si>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</si>
  <si>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</si>
  <si>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</si>
  <si>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</si>
  <si>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</si>
  <si>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</si>
  <si>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</si>
  <si>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</si>
  <si>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</si>
  <si>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</si>
  <si>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</si>
  <si>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</si>
  <si>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</si>
  <si>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</si>
  <si>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</si>
  <si>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</si>
  <si>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</si>
  <si>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</si>
  <si>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</si>
  <si>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</si>
  <si>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</si>
  <si>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</si>
  <si>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</si>
  <si>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</si>
  <si>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</si>
  <si>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</si>
  <si>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</si>
  <si>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</si>
  <si>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</si>
  <si>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</si>
  <si>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</si>
  <si>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</si>
  <si>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</si>
  <si>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</si>
  <si>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</si>
  <si>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</si>
  <si>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</si>
  <si>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</si>
  <si>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</si>
  <si>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</si>
  <si>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</si>
  <si>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</si>
  <si>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</si>
  <si>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</si>
  <si>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</si>
  <si>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</si>
  <si>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</si>
  <si>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</si>
  <si>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</si>
  <si>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</si>
  <si>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</si>
  <si>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</si>
  <si>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</si>
  <si>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</si>
  <si>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</si>
  <si>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</si>
  <si>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</si>
  <si>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</si>
  <si>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</si>
  <si>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</si>
  <si>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</si>
  <si>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</si>
  <si>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</si>
  <si>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</si>
  <si>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</si>
  <si>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</si>
  <si>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</si>
  <si>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</si>
  <si>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</si>
  <si>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</si>
  <si>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</si>
  <si>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</si>
  <si>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</si>
  <si>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</si>
  <si>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</si>
  <si>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</si>
  <si>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</si>
  <si>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</si>
  <si>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</si>
  <si>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</si>
  <si>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</si>
  <si>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</si>
  <si>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</si>
  <si>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</si>
  <si>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</si>
  <si>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</si>
  <si>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</si>
  <si>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</si>
  <si>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</si>
  <si>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</si>
  <si>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</si>
  <si>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</si>
  <si>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</si>
  <si>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</si>
  <si>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</si>
  <si>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</si>
  <si>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</si>
  <si>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</si>
  <si>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</si>
  <si>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</si>
  <si>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</si>
  <si>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</si>
  <si>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</si>
  <si>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</si>
  <si>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</si>
  <si>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</si>
  <si>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</si>
  <si>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</si>
  <si>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</si>
  <si>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</si>
  <si>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</si>
  <si>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</si>
  <si>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</si>
  <si>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</si>
  <si>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</si>
  <si>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</si>
  <si>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</si>
  <si>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</si>
  <si>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</si>
  <si>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</si>
  <si>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</si>
  <si>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</si>
  <si>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</si>
  <si>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</si>
  <si>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</si>
  <si>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</si>
  <si>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</si>
  <si>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</si>
  <si>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</si>
  <si>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</si>
  <si>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</si>
  <si>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</si>
  <si>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</si>
  <si>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</si>
  <si>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</si>
  <si>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</si>
  <si>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</si>
  <si>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</si>
  <si>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</si>
  <si>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</si>
  <si>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</si>
  <si>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</si>
  <si>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</si>
  <si>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</si>
  <si>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</si>
  <si>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</si>
  <si>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</si>
  <si>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</si>
  <si>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</si>
  <si>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</si>
  <si>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</si>
  <si>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</si>
  <si>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</si>
  <si>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</si>
  <si>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</si>
  <si>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</si>
  <si>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</si>
  <si>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</si>
  <si>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</si>
  <si>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</si>
  <si>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</si>
  <si>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</si>
  <si>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</si>
  <si>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</si>
  <si>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</si>
  <si>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</si>
  <si>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</si>
  <si>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</si>
  <si>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</si>
  <si>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</si>
  <si>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</si>
  <si>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</si>
  <si>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</si>
  <si>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</si>
  <si>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</si>
  <si>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</si>
  <si>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</si>
  <si>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</si>
  <si>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</si>
  <si>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</si>
  <si>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</si>
  <si>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</si>
  <si>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</si>
  <si>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</si>
  <si>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</si>
  <si>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</si>
  <si>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</si>
  <si>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</si>
  <si>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</si>
  <si>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</si>
  <si>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</si>
  <si>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</si>
  <si>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</si>
  <si>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</si>
  <si>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</si>
  <si>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</si>
  <si>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</si>
  <si>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</si>
  <si>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</si>
  <si>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</si>
  <si>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</si>
  <si>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</si>
  <si>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</si>
  <si>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</si>
  <si>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</si>
  <si>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</si>
  <si>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</si>
  <si>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</si>
  <si>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</si>
  <si>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</si>
  <si>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</si>
  <si>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</si>
  <si>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</si>
  <si>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</si>
  <si>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</si>
  <si>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</si>
  <si>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</si>
  <si>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</si>
  <si>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</si>
  <si>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</si>
  <si>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</si>
  <si>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</si>
  <si>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</si>
  <si>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</si>
  <si>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</si>
  <si>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</si>
  <si>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</si>
  <si>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</si>
  <si>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</si>
  <si>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</si>
  <si>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</si>
  <si>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</si>
  <si>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</si>
  <si>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</si>
  <si>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</si>
  <si>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</si>
  <si>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</si>
  <si>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</si>
  <si>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</si>
  <si>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</si>
  <si>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</si>
  <si>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</si>
  <si>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</si>
  <si>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</si>
  <si>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</si>
  <si>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</si>
  <si>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</si>
  <si>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</si>
  <si>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</si>
  <si>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</si>
  <si>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</si>
  <si>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</si>
  <si>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</si>
  <si>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</si>
  <si>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</si>
  <si>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</si>
  <si>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</si>
  <si>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</si>
  <si>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</si>
  <si>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</si>
  <si>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</si>
  <si>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</si>
  <si>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</si>
  <si>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</si>
  <si>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</si>
  <si>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</si>
  <si>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</si>
  <si>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</si>
  <si>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</si>
  <si>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</si>
  <si>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</si>
  <si>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</si>
  <si>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</si>
  <si>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</si>
  <si>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</si>
  <si>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</si>
  <si>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</si>
  <si>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</si>
  <si>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</si>
  <si>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</si>
  <si>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</si>
  <si>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</si>
  <si>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</si>
  <si>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</si>
  <si>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</si>
  <si>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</si>
  <si>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</si>
  <si>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</si>
  <si>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</si>
  <si>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</si>
  <si>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</si>
  <si>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</si>
  <si>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</si>
  <si>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</si>
  <si>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</si>
  <si>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</si>
  <si>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</si>
  <si>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</si>
  <si>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</si>
  <si>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</si>
  <si>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</si>
  <si>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</si>
  <si>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</si>
  <si>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</si>
  <si>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</si>
  <si>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</si>
  <si>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</si>
  <si>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</si>
  <si>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</si>
  <si>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</si>
  <si>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</si>
  <si>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</si>
  <si>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</si>
  <si>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</si>
  <si>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</si>
  <si>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</si>
  <si>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</si>
  <si>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</si>
  <si>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</si>
  <si>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</si>
  <si>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</si>
  <si>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</si>
  <si>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</si>
  <si>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</si>
  <si>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</si>
  <si>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</si>
  <si>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</si>
  <si>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</si>
  <si>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</si>
  <si>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</si>
  <si>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</si>
  <si>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</si>
  <si>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</si>
  <si>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</si>
  <si>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</si>
  <si>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</si>
  <si>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</si>
  <si>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</si>
  <si>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</si>
  <si>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</si>
  <si>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</si>
  <si>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</si>
  <si>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</si>
  <si>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</si>
  <si>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</si>
  <si>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</si>
  <si>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</si>
  <si>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</si>
  <si>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</si>
  <si>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</si>
  <si>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</si>
  <si>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</si>
  <si>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</si>
  <si>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</si>
  <si>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</si>
  <si>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</si>
  <si>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</si>
  <si>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</si>
  <si>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</si>
  <si>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</si>
  <si>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</si>
  <si>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</si>
  <si>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</si>
  <si>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</si>
  <si>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</si>
  <si>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</si>
  <si>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</si>
  <si>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</si>
  <si>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</si>
  <si>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</si>
  <si>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</si>
  <si>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</si>
  <si>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</si>
  <si>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</si>
  <si>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</si>
  <si>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</si>
  <si>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</si>
  <si>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</si>
  <si>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</si>
  <si>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</si>
  <si>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</si>
  <si>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</si>
  <si>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</si>
  <si>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</si>
  <si>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</si>
  <si>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</si>
  <si>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</si>
  <si>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</si>
  <si>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</si>
  <si>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</si>
  <si>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</si>
  <si>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</si>
  <si>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</si>
  <si>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</si>
  <si>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</si>
  <si>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</si>
  <si>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</si>
  <si>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</si>
  <si>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</si>
  <si>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</si>
  <si>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</si>
  <si>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</si>
  <si>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</si>
  <si>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</si>
  <si>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</si>
  <si>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</si>
  <si>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</si>
  <si>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</si>
  <si>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</si>
  <si>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</si>
  <si>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</si>
  <si>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</si>
  <si>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</si>
  <si>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</si>
  <si>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</si>
  <si>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</si>
  <si>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</si>
  <si>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</si>
  <si>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</si>
  <si>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</si>
  <si>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</si>
  <si>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</si>
  <si>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</si>
  <si>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</si>
  <si>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</si>
  <si>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</si>
  <si>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</si>
  <si>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</si>
  <si>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</si>
  <si>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</si>
  <si>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</si>
  <si>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</si>
  <si>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</si>
  <si>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</si>
  <si>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</si>
  <si>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</si>
  <si>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</si>
  <si>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</si>
  <si>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</si>
  <si>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</si>
  <si>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</si>
  <si>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</si>
  <si>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</si>
  <si>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</si>
  <si>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</si>
  <si>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</si>
  <si>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</si>
  <si>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</si>
  <si>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</si>
  <si>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</si>
  <si>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</si>
  <si>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</si>
  <si>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</si>
  <si>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</si>
  <si>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</si>
  <si>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</si>
  <si>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</si>
  <si>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</si>
  <si>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</si>
  <si>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</si>
  <si>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</si>
  <si>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</si>
  <si>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</si>
  <si>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</si>
  <si>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</si>
  <si>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</si>
  <si>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</si>
  <si>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</si>
  <si>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</si>
  <si>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</si>
  <si>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</si>
  <si>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</si>
  <si>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</si>
  <si>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</si>
  <si>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</si>
  <si>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</si>
  <si>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</si>
  <si>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</si>
  <si>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</si>
  <si>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</si>
  <si>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</si>
  <si>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</si>
  <si>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</si>
  <si>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</si>
  <si>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</si>
  <si>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</si>
  <si>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</si>
  <si>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</si>
  <si>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</si>
  <si>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</si>
  <si>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</si>
  <si>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</si>
  <si>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</si>
  <si>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</si>
  <si>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</si>
  <si>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</si>
  <si>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</si>
  <si>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</si>
  <si>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</si>
  <si>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</si>
  <si>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</si>
  <si>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</si>
  <si>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</si>
  <si>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</si>
  <si>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</si>
  <si>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</si>
  <si>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</si>
  <si>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</si>
  <si>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</si>
  <si>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</si>
  <si>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</si>
  <si>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</si>
  <si>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</si>
  <si>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</si>
  <si>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</si>
  <si>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</si>
  <si>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</si>
  <si>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</si>
  <si>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</si>
  <si>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</si>
  <si>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</si>
  <si>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</si>
  <si>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</si>
  <si>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</si>
  <si>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</si>
  <si>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</si>
  <si>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</si>
  <si>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</si>
  <si>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</si>
  <si>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</si>
  <si>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</si>
  <si>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</si>
  <si>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</si>
  <si>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</si>
  <si>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</si>
  <si>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</si>
  <si>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</si>
  <si>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</si>
  <si>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</si>
  <si>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</si>
  <si>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</si>
  <si>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</si>
  <si>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</si>
  <si>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</si>
  <si>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</si>
  <si>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</si>
  <si>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</si>
  <si>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</si>
  <si>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</si>
  <si>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</si>
  <si>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</si>
  <si>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</si>
  <si>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</si>
  <si>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</si>
  <si>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</si>
  <si>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</si>
  <si>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</si>
  <si>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</si>
  <si>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</si>
  <si>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</si>
  <si>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</si>
  <si>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</si>
  <si>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</si>
  <si>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</si>
  <si>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</si>
  <si>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</si>
  <si>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</si>
  <si>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</si>
  <si>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</si>
  <si>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</si>
  <si>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</si>
  <si>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</si>
  <si>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</si>
  <si>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</si>
  <si>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</si>
  <si>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</si>
  <si>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</si>
  <si>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</si>
  <si>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</si>
  <si>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</si>
  <si>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</si>
  <si>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</si>
  <si>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</si>
  <si>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</si>
  <si>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</si>
  <si>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</si>
  <si>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</si>
  <si>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</si>
  <si>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</si>
  <si>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</si>
  <si>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</si>
  <si>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</si>
  <si>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</si>
  <si>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</si>
  <si>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</si>
  <si>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</si>
  <si>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</si>
  <si>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</si>
  <si>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</si>
  <si>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</si>
  <si>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</si>
  <si>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</si>
  <si>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</si>
  <si>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</si>
  <si>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</si>
  <si>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</si>
  <si>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</si>
  <si>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</si>
  <si>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</si>
  <si>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</si>
  <si>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</si>
  <si>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</si>
  <si>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</si>
  <si>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</si>
  <si>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</si>
  <si>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</si>
  <si>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</si>
  <si>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</si>
  <si>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</si>
  <si>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</si>
  <si>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</si>
  <si>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</si>
  <si>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</si>
  <si>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</si>
  <si>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</si>
  <si>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</si>
  <si>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</si>
  <si>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</si>
  <si>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</si>
  <si>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</si>
  <si>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</si>
  <si>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</si>
  <si>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</si>
  <si>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</si>
  <si>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</si>
  <si>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</si>
  <si>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</si>
  <si>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</si>
  <si>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</si>
  <si>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</si>
  <si>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</si>
  <si>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</si>
  <si>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</si>
  <si>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</si>
  <si>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</si>
  <si>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</si>
  <si>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</si>
  <si>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</si>
  <si>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</si>
  <si>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</si>
  <si>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</si>
  <si>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</si>
  <si>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</si>
  <si>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</si>
  <si>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</si>
  <si>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</si>
  <si>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</si>
  <si>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</si>
  <si>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</si>
  <si>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</si>
  <si>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</si>
  <si>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</si>
  <si>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</si>
  <si>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</si>
  <si>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</si>
  <si>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</si>
  <si>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</si>
  <si>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</si>
  <si>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</si>
  <si>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</si>
  <si>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</si>
  <si>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</si>
  <si>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</si>
  <si>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</si>
  <si>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</si>
  <si>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</si>
  <si>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</si>
  <si>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</si>
  <si>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</si>
  <si>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</si>
  <si>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</si>
  <si>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</si>
  <si>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</si>
  <si>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</si>
  <si>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</si>
  <si>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</si>
  <si>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</si>
  <si>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</si>
  <si>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</si>
  <si>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</si>
  <si>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</si>
  <si>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</si>
  <si>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</si>
  <si>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</si>
  <si>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</si>
  <si>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</si>
  <si>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</si>
  <si>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</si>
  <si>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</si>
  <si>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</si>
  <si>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</si>
  <si>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</si>
  <si>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</si>
  <si>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</si>
  <si>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</si>
  <si>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</si>
  <si>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</si>
  <si>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</si>
  <si>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</si>
  <si>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</si>
  <si>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</si>
  <si>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</si>
  <si>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</si>
  <si>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</si>
  <si>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</si>
  <si>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</si>
  <si>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</si>
  <si>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</si>
  <si>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</si>
  <si>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</si>
  <si>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</si>
  <si>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</si>
  <si>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</si>
  <si>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</si>
  <si>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</si>
  <si>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</si>
  <si>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</si>
  <si>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</si>
  <si>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</si>
  <si>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</si>
  <si>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</si>
  <si>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</si>
  <si>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</si>
  <si>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</si>
  <si>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</si>
  <si>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</si>
  <si>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</si>
  <si>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</si>
  <si>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</si>
  <si>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</si>
  <si>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</si>
  <si>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</si>
  <si>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</si>
  <si>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</si>
  <si>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</si>
  <si>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</si>
  <si>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</si>
  <si>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</si>
  <si>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</si>
  <si>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</si>
  <si>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</si>
  <si>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</si>
  <si>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</si>
  <si>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</si>
  <si>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</si>
  <si>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</si>
  <si>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</si>
  <si>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</si>
  <si>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</si>
  <si>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</si>
  <si>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</si>
  <si>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</si>
  <si>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</si>
  <si>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</si>
  <si>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</si>
  <si>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</si>
  <si>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</si>
  <si>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</si>
  <si>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</si>
  <si>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</si>
  <si>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</si>
  <si>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</si>
  <si>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</si>
  <si>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</si>
  <si>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</si>
  <si>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</si>
  <si>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</si>
  <si>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</si>
  <si>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</si>
  <si>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</si>
  <si>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</si>
  <si>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</si>
  <si>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</si>
  <si>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</si>
  <si>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</si>
  <si>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</si>
  <si>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</si>
  <si>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</si>
  <si>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</si>
  <si>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</si>
  <si>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</si>
  <si>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</si>
  <si>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</si>
  <si>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</si>
  <si>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</si>
  <si>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</si>
  <si>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</si>
  <si>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</si>
  <si>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</si>
  <si>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</si>
  <si>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</si>
  <si>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</si>
  <si>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</si>
  <si>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</si>
  <si>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</si>
  <si>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</si>
  <si>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</si>
  <si>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</si>
  <si>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</si>
  <si>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</si>
  <si>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</si>
  <si>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</si>
  <si>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</si>
  <si>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</si>
  <si>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</si>
  <si>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</si>
  <si>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</si>
  <si>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</si>
  <si>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</si>
  <si>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</si>
  <si>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</si>
  <si>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</si>
  <si>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</si>
  <si>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</si>
  <si>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</si>
  <si>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</si>
  <si>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</si>
  <si>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</si>
  <si>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</si>
  <si>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</si>
  <si>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</si>
  <si>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</si>
  <si>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</si>
  <si>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</si>
  <si>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</si>
  <si>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</si>
  <si>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</si>
  <si>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</si>
  <si>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</si>
  <si>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</si>
  <si>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</si>
  <si>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</si>
  <si>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</si>
  <si>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</si>
  <si>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</si>
  <si>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</si>
  <si>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</si>
  <si>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</si>
  <si>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</si>
  <si>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</si>
  <si>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</si>
  <si>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</si>
  <si>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</si>
  <si>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</si>
  <si>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</si>
  <si>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</si>
  <si>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</si>
  <si>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</si>
  <si>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</si>
  <si>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</si>
  <si>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</si>
  <si>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</si>
  <si>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</si>
  <si>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</si>
  <si>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</si>
  <si>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</si>
  <si>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</si>
  <si>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</si>
  <si>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</si>
  <si>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</si>
  <si>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</si>
  <si>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</si>
  <si>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</si>
  <si>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</si>
  <si>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</si>
  <si>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</si>
  <si>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</si>
  <si>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</si>
  <si>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</si>
  <si>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</si>
  <si>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</si>
  <si>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</si>
  <si>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</si>
  <si>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</si>
  <si>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</si>
  <si>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</si>
  <si>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</si>
  <si>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</si>
  <si>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</si>
  <si>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</si>
  <si>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</si>
  <si>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</si>
  <si>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</si>
  <si>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</si>
  <si>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</si>
  <si>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</si>
  <si>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</si>
  <si>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</si>
  <si>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</si>
  <si>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</si>
  <si>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</si>
  <si>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</si>
  <si>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</si>
  <si>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</si>
  <si>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</si>
  <si>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</si>
  <si>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</si>
  <si>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</si>
  <si>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</si>
  <si>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</si>
  <si>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</si>
  <si>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</si>
  <si>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</si>
  <si>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</si>
  <si>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</si>
  <si>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</si>
  <si>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</si>
  <si>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</si>
  <si>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</si>
  <si>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</si>
  <si>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</si>
  <si>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</si>
  <si>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</si>
  <si>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</si>
  <si>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</si>
  <si>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</si>
  <si>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</si>
  <si>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</si>
  <si>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</si>
  <si>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</si>
  <si>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</si>
  <si>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</si>
  <si>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</si>
  <si>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</si>
  <si>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</si>
  <si>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</si>
  <si>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</si>
  <si>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</si>
  <si>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</si>
  <si>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</si>
  <si>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</si>
  <si>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</si>
  <si>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</si>
  <si>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</si>
  <si>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</si>
  <si>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</si>
  <si>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</si>
  <si>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</si>
  <si>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</si>
  <si>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</si>
  <si>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</si>
  <si>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</si>
  <si>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</si>
  <si>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</si>
  <si>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</si>
  <si>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</si>
  <si>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</si>
  <si>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</si>
  <si>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</si>
  <si>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</si>
  <si>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</si>
  <si>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</si>
  <si>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</si>
  <si>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</si>
  <si>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</si>
  <si>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</si>
  <si>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</si>
  <si>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</si>
  <si>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</si>
  <si>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</si>
  <si>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</si>
  <si>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</si>
  <si>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</si>
  <si>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</si>
  <si>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</si>
  <si>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</si>
  <si>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</si>
  <si>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</si>
  <si>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</si>
  <si>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</si>
  <si>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</si>
  <si>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</si>
  <si>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</si>
  <si>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</si>
  <si>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</si>
  <si>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</si>
  <si>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</si>
  <si>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</si>
  <si>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</si>
  <si>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</si>
  <si>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</si>
  <si>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</si>
  <si>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</si>
  <si>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</si>
  <si>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</si>
  <si>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</si>
  <si>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</si>
  <si>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</si>
  <si>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</si>
  <si>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</si>
  <si>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</si>
  <si>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</si>
  <si>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</si>
  <si>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</si>
  <si>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</si>
  <si>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</si>
  <si>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</si>
  <si>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</si>
  <si>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</si>
  <si>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</si>
  <si>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</si>
  <si>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</si>
  <si>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</si>
  <si>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</si>
  <si>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</si>
  <si>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</si>
  <si>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</si>
  <si>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</si>
  <si>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</si>
  <si>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</si>
  <si>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</si>
  <si>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</si>
  <si>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</si>
  <si>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</si>
  <si>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</si>
  <si>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</si>
  <si>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</si>
  <si>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</si>
  <si>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</si>
  <si>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</si>
  <si>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</si>
  <si>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</si>
  <si>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</si>
  <si>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</si>
  <si>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</si>
  <si>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</si>
  <si>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</si>
  <si>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</si>
  <si>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</si>
  <si>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</si>
  <si>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</si>
  <si>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</si>
  <si>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</si>
  <si>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</si>
  <si>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</si>
  <si>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</si>
  <si>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</si>
  <si>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</si>
  <si>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</si>
  <si>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</si>
  <si>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</si>
  <si>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</si>
  <si>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</si>
  <si>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</si>
  <si>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</si>
  <si>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</si>
  <si>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</si>
  <si>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</si>
  <si>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</si>
  <si>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</si>
  <si>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</si>
  <si>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</si>
  <si>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</si>
  <si>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</si>
  <si>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</si>
  <si>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</si>
  <si>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</si>
  <si>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</si>
  <si>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</si>
  <si>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</si>
  <si>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</si>
  <si>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</si>
  <si>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</si>
  <si>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</si>
  <si>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</si>
  <si>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</si>
  <si>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</si>
  <si>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</si>
  <si>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</si>
  <si>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</si>
  <si>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</si>
  <si>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</si>
  <si>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</si>
  <si>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</si>
  <si>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</si>
  <si>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</si>
  <si>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</si>
  <si>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</si>
  <si>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</si>
  <si>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</si>
  <si>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</si>
  <si>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</si>
  <si>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</si>
  <si>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</si>
  <si>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</si>
  <si>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</si>
  <si>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</si>
  <si>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</si>
  <si>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</si>
  <si>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</si>
  <si>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</si>
  <si>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</si>
  <si>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</si>
  <si>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</si>
  <si>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</si>
  <si>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</si>
  <si>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</si>
  <si>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</si>
  <si>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</si>
  <si>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</si>
  <si>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</si>
  <si>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</si>
  <si>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</si>
  <si>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</si>
  <si>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</si>
  <si>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</si>
  <si>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</si>
  <si>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</si>
  <si>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</si>
  <si>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</si>
  <si>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</si>
  <si>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</si>
  <si>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</si>
  <si>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</si>
  <si>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</si>
  <si>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</si>
  <si>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</si>
  <si>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</si>
  <si>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</si>
  <si>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</si>
  <si>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</si>
  <si>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</si>
  <si>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</si>
  <si>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</si>
  <si>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</si>
  <si>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</si>
  <si>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</si>
  <si>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</si>
  <si>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</si>
  <si>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</si>
  <si>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</si>
  <si>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</si>
  <si>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</si>
  <si>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</si>
  <si>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</si>
  <si>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</si>
  <si>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</si>
  <si>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</si>
  <si>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</si>
  <si>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</si>
  <si>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</si>
  <si>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</si>
  <si>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</si>
  <si>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</si>
  <si>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</si>
  <si>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</si>
  <si>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</si>
  <si>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</si>
  <si>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</si>
  <si>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</si>
  <si>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</si>
  <si>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</si>
  <si>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</si>
  <si>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</si>
  <si>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</si>
  <si>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</si>
  <si>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</si>
  <si>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</si>
  <si>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</si>
  <si>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</si>
  <si>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</si>
  <si>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</si>
  <si>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</si>
  <si>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</si>
  <si>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</si>
  <si>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</si>
  <si>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</si>
  <si>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</si>
  <si>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</si>
  <si>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</si>
  <si>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</si>
  <si>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</si>
  <si>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</si>
  <si>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</si>
  <si>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</si>
  <si>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</si>
  <si>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</si>
  <si>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</si>
  <si>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</si>
  <si>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</si>
  <si>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</si>
  <si>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</si>
  <si>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</si>
  <si>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</si>
  <si>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</si>
  <si>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</si>
  <si>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</si>
  <si>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</si>
  <si>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</si>
  <si>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</si>
  <si>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</si>
  <si>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</si>
  <si>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</si>
  <si>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</si>
  <si>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</si>
  <si>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</si>
  <si>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</si>
  <si>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</si>
  <si>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</si>
  <si>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</si>
  <si>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</si>
  <si>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</si>
  <si>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</si>
  <si>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</si>
  <si>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</si>
  <si>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</si>
  <si>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</si>
  <si>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</si>
  <si>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</si>
  <si>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</si>
  <si>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</si>
  <si>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</si>
  <si>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</si>
  <si>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</si>
  <si>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</si>
  <si>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</si>
  <si>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</si>
  <si>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</si>
  <si>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</si>
  <si>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</si>
  <si>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</si>
  <si>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</si>
  <si>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</si>
  <si>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</si>
  <si>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</si>
  <si>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</si>
  <si>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</si>
  <si>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</si>
  <si>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</si>
  <si>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</si>
  <si>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</si>
  <si>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</si>
  <si>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</si>
  <si>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</si>
  <si>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</si>
  <si>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</si>
  <si>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</si>
  <si>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</si>
  <si>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</si>
  <si>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</si>
  <si>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</si>
  <si>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</si>
  <si>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</si>
  <si>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</si>
  <si>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</si>
  <si>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</si>
  <si>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</si>
  <si>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</si>
  <si>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</si>
  <si>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</si>
  <si>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</si>
  <si>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</si>
  <si>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</si>
  <si>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</si>
  <si>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</si>
  <si>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</si>
  <si>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</si>
  <si>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</si>
  <si>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</si>
  <si>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</si>
  <si>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</si>
  <si>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</si>
  <si>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</si>
  <si>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</si>
  <si>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</si>
  <si>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</si>
  <si>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</si>
  <si>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</si>
  <si>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</si>
  <si>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</si>
  <si>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</si>
  <si>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</si>
  <si>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</si>
  <si>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</si>
  <si>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</si>
  <si>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</si>
  <si>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</si>
  <si>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</si>
  <si>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</si>
  <si>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</si>
  <si>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</si>
  <si>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</si>
  <si>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</si>
  <si>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</si>
  <si>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</si>
  <si>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</si>
  <si>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</si>
  <si>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</si>
  <si>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</si>
  <si>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</si>
  <si>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</si>
  <si>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</si>
  <si>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</si>
  <si>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</si>
  <si>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</si>
  <si>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</si>
  <si>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</si>
  <si>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</si>
  <si>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</si>
  <si>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</si>
  <si>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</si>
  <si>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</si>
  <si>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</si>
  <si>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</si>
  <si>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</si>
  <si>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</si>
  <si>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</si>
  <si>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</si>
  <si>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</si>
  <si>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</si>
  <si>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</si>
  <si>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</si>
  <si>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</si>
  <si>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</si>
  <si>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</si>
  <si>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</si>
  <si>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</si>
  <si>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</si>
  <si>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</si>
  <si>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</si>
  <si>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</si>
  <si>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</si>
  <si>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</si>
  <si>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</si>
  <si>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</si>
  <si>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</si>
  <si>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</si>
  <si>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</si>
  <si>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</si>
  <si>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</si>
  <si>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</si>
  <si>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</si>
  <si>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</si>
  <si>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</si>
  <si>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</si>
  <si>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</si>
  <si>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</si>
  <si>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</si>
  <si>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</si>
  <si>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</si>
  <si>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</si>
  <si>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</si>
  <si>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</si>
  <si>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</si>
  <si>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</si>
  <si>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</si>
  <si>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</si>
  <si>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</si>
  <si>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</si>
  <si>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</si>
  <si>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</si>
  <si>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</si>
  <si>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</si>
  <si>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</si>
  <si>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</si>
  <si>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</si>
  <si>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</si>
  <si>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</si>
  <si>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</si>
  <si>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</si>
  <si>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</si>
  <si>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</si>
  <si>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</si>
  <si>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</si>
  <si>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</si>
  <si>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</si>
  <si>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</si>
  <si>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</si>
  <si>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</si>
  <si>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</si>
  <si>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</si>
  <si>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</si>
  <si>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</si>
  <si>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</si>
  <si>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</si>
  <si>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</si>
  <si>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</si>
  <si>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</si>
  <si>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</si>
  <si>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</si>
  <si>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</si>
  <si>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</si>
  <si>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</si>
  <si>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</si>
  <si>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</si>
  <si>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</si>
  <si>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</si>
  <si>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</si>
  <si>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</si>
  <si>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</si>
  <si>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</si>
  <si>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</si>
  <si>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</si>
  <si>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</si>
  <si>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</si>
  <si>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</si>
  <si>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</si>
  <si>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</si>
  <si>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</si>
  <si>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</si>
  <si>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</si>
  <si>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</si>
  <si>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</si>
  <si>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</si>
  <si>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</si>
  <si>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</si>
  <si>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</si>
  <si>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</si>
  <si>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</si>
  <si>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</si>
  <si>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</si>
  <si>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</si>
  <si>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</si>
  <si>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</si>
  <si>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</si>
  <si>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</si>
  <si>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</si>
  <si>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</si>
  <si>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</si>
  <si>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</si>
  <si>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</si>
  <si>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</si>
  <si>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</si>
  <si>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</si>
  <si>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</si>
  <si>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</si>
  <si>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</si>
  <si>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</si>
  <si>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</si>
  <si>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</si>
  <si>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</si>
  <si>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</si>
  <si>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</si>
  <si>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</si>
  <si>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</si>
  <si>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</si>
  <si>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</si>
  <si>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</si>
  <si>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</si>
  <si>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</si>
  <si>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</si>
  <si>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</si>
  <si>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</si>
  <si>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</si>
  <si>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</si>
  <si>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</si>
  <si>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</si>
  <si>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</si>
  <si>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</si>
  <si>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</si>
  <si>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</si>
  <si>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</si>
  <si>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</si>
  <si>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</si>
  <si>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</si>
  <si>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</si>
  <si>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</si>
  <si>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</si>
  <si>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</si>
  <si>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</si>
  <si>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</si>
  <si>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</si>
  <si>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</si>
  <si>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</si>
  <si>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</si>
  <si>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</si>
  <si>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</si>
  <si>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</si>
  <si>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</si>
  <si>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</si>
  <si>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</si>
  <si>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</si>
  <si>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</si>
  <si>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</si>
  <si>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</si>
  <si>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</si>
  <si>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</si>
  <si>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</si>
  <si>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</si>
  <si>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</si>
  <si>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</si>
  <si>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</si>
  <si>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</si>
  <si>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</si>
  <si>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</si>
  <si>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</si>
  <si>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</si>
  <si>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</si>
  <si>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</si>
  <si>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</si>
  <si>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</si>
  <si>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</si>
  <si>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</si>
  <si>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</si>
  <si>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</si>
  <si>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</si>
  <si>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</si>
  <si>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</si>
  <si>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</si>
  <si>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</si>
  <si>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</si>
  <si>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</si>
  <si>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</si>
  <si>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</si>
  <si>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</si>
  <si>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</si>
  <si>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</si>
  <si>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</si>
  <si>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</si>
  <si>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</si>
  <si>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</si>
  <si>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</si>
  <si>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</si>
  <si>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</si>
  <si>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</si>
  <si>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</si>
  <si>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</si>
  <si>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</si>
  <si>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</si>
  <si>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</si>
  <si>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</si>
  <si>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</si>
  <si>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</si>
  <si>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</si>
  <si>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</si>
  <si>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</si>
  <si>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</si>
  <si>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</si>
  <si>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</si>
  <si>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</si>
  <si>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</si>
  <si>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</si>
  <si>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</si>
  <si>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</si>
  <si>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</si>
  <si>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</si>
  <si>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</si>
  <si>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</si>
  <si>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</si>
  <si>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</si>
  <si>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</si>
  <si>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</si>
  <si>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</si>
  <si>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</si>
  <si>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</si>
  <si>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</si>
  <si>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</si>
  <si>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</si>
  <si>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</si>
  <si>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</si>
  <si>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</si>
  <si>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</si>
  <si>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</si>
  <si>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</si>
  <si>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</si>
  <si>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</si>
  <si>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</si>
  <si>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</si>
  <si>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</si>
  <si>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</si>
  <si>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</si>
  <si>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</si>
  <si>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</si>
  <si>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</si>
  <si>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</si>
  <si>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</si>
  <si>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</si>
  <si>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</si>
  <si>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</si>
  <si>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</si>
  <si>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</si>
  <si>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</si>
  <si>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</si>
  <si>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</si>
  <si>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</si>
  <si>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</si>
  <si>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</si>
  <si>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</si>
  <si>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</si>
  <si>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</si>
  <si>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</si>
  <si>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</si>
  <si>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</si>
  <si>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</si>
  <si>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</si>
  <si>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</si>
  <si>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</si>
  <si>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</si>
  <si>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</si>
  <si>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</si>
  <si>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</si>
  <si>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</si>
  <si>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</si>
  <si>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</si>
  <si>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</si>
  <si>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</si>
  <si>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</si>
  <si>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</si>
  <si>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</si>
  <si>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</si>
  <si>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</si>
  <si>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</si>
  <si>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</si>
  <si>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</si>
  <si>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</si>
  <si>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</si>
  <si>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</si>
  <si>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</si>
  <si>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</si>
  <si>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</si>
  <si>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</si>
  <si>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</si>
  <si>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</si>
  <si>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</si>
  <si>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</si>
  <si>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</si>
  <si>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</si>
  <si>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</si>
  <si>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</si>
  <si>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</si>
  <si>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</si>
  <si>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</si>
  <si>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</si>
  <si>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</si>
  <si>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</si>
  <si>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</si>
  <si>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</si>
  <si>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</si>
  <si>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</si>
  <si>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</si>
  <si>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</si>
  <si>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</si>
  <si>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</si>
  <si>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</si>
  <si>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</si>
  <si>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</si>
  <si>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</si>
  <si>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</si>
  <si>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</si>
  <si>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</si>
  <si>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</si>
  <si>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</si>
  <si>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</si>
  <si>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</si>
  <si>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</si>
  <si>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</si>
  <si>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</si>
  <si>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</si>
  <si>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</si>
  <si>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</si>
  <si>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</si>
  <si>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</si>
  <si>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</si>
  <si>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</si>
  <si>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</si>
  <si>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</si>
  <si>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</si>
  <si>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</si>
  <si>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</si>
  <si>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</si>
  <si>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</si>
  <si>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</si>
  <si>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</si>
  <si>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</si>
  <si>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</si>
  <si>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</si>
  <si>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</si>
  <si>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</si>
  <si>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</si>
  <si>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</si>
  <si>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</si>
  <si>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</si>
  <si>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</si>
  <si>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</si>
  <si>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</si>
  <si>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</si>
  <si>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</si>
  <si>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</si>
  <si>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</si>
  <si>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</si>
  <si>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</si>
  <si>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</si>
  <si>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</si>
  <si>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</si>
  <si>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</si>
  <si>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</si>
  <si>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</si>
  <si>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</si>
  <si>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</si>
  <si>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</si>
  <si>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</si>
  <si>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</si>
  <si>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</si>
  <si>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</si>
  <si>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</si>
  <si>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</si>
  <si>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</si>
  <si>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</si>
  <si>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</si>
  <si>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</si>
  <si>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</si>
  <si>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</si>
  <si>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</si>
  <si>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</si>
  <si>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</si>
  <si>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</si>
  <si>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</si>
  <si>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</si>
  <si>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</si>
  <si>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</si>
  <si>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</si>
  <si>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</si>
  <si>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</si>
  <si>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</si>
  <si>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</si>
  <si>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</si>
  <si>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</si>
  <si>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</si>
  <si>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</si>
  <si>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</si>
  <si>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</si>
  <si>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</si>
  <si>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</si>
  <si>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</si>
  <si>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</si>
  <si>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</si>
  <si>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</si>
  <si>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</si>
  <si>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</si>
  <si>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</si>
  <si>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</si>
  <si>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</si>
  <si>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</si>
  <si>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</si>
  <si>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</si>
  <si>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</si>
  <si>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</si>
  <si>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</si>
  <si>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</si>
  <si>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</si>
  <si>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</si>
  <si>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</si>
  <si>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</si>
  <si>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</si>
  <si>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</si>
  <si>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</si>
  <si>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</si>
  <si>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</si>
  <si>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</si>
  <si>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</si>
  <si>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</si>
  <si>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</si>
  <si>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</si>
  <si>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</si>
  <si>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</si>
  <si>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</si>
  <si>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</si>
  <si>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</si>
  <si>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</si>
  <si>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</si>
  <si>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</si>
  <si>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</si>
  <si>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</si>
  <si>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</si>
  <si>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</si>
  <si>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</si>
  <si>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</si>
  <si>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</si>
  <si>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</si>
  <si>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</si>
  <si>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</si>
  <si>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</si>
  <si>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</si>
  <si>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</si>
  <si>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</si>
  <si>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</si>
  <si>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</si>
  <si>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</si>
  <si>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</si>
  <si>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</si>
  <si>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</si>
  <si>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</si>
  <si>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</si>
  <si>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</si>
  <si>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</si>
  <si>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</si>
  <si>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</si>
  <si>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</si>
  <si>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</si>
  <si>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</si>
  <si>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</si>
  <si>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</si>
  <si>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</si>
  <si>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</si>
  <si>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</si>
  <si>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</si>
  <si>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</si>
  <si>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</si>
  <si>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</si>
  <si>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</si>
  <si>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</si>
  <si>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</si>
  <si>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</si>
  <si>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</si>
  <si>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</si>
  <si>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</si>
  <si>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</si>
  <si>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</si>
  <si>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</si>
  <si>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</si>
  <si>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</si>
  <si>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</si>
  <si>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</si>
  <si>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</si>
  <si>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</si>
  <si>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</si>
  <si>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</si>
  <si>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</si>
  <si>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</si>
  <si>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</si>
  <si>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</si>
  <si>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</si>
  <si>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</si>
  <si>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</si>
  <si>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</si>
  <si>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</si>
  <si>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</si>
  <si>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</si>
  <si>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</si>
  <si>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</si>
  <si>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</si>
  <si>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</si>
  <si>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</si>
  <si>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</si>
  <si>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</si>
  <si>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</si>
  <si>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</si>
  <si>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</si>
  <si>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</si>
  <si>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</si>
  <si>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</si>
  <si>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</si>
  <si>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</si>
  <si>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</si>
  <si>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</si>
  <si>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</si>
  <si>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</si>
  <si>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</si>
  <si>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</si>
  <si>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</si>
  <si>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</si>
  <si>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</si>
  <si>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</si>
  <si>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</si>
  <si>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</si>
  <si>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</si>
  <si>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</si>
  <si>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</si>
  <si>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</si>
  <si>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</si>
  <si>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</si>
  <si>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</si>
  <si>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</si>
  <si>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</si>
  <si>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</si>
  <si>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</si>
  <si>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</si>
  <si>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</si>
  <si>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</si>
  <si>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</si>
  <si>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</si>
  <si>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</si>
  <si>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</si>
  <si>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</si>
  <si>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</si>
  <si>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</si>
  <si>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</si>
  <si>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</si>
  <si>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</si>
  <si>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</si>
  <si>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</si>
  <si>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</si>
  <si>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</si>
  <si>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</si>
  <si>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</si>
  <si>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</si>
  <si>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</si>
  <si>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</si>
  <si>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</si>
  <si>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</si>
  <si>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</si>
  <si>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</si>
  <si>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</si>
  <si>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</si>
  <si>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</si>
  <si>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</si>
  <si>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</si>
  <si>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</si>
  <si>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</si>
  <si>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</si>
  <si>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</si>
  <si>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</si>
  <si>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</si>
  <si>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</si>
  <si>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</si>
  <si>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</si>
  <si>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</si>
  <si>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</si>
  <si>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</si>
  <si>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</si>
  <si>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</si>
  <si>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</si>
  <si>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</si>
  <si>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</si>
  <si>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</si>
  <si>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</si>
  <si>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</si>
  <si>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</si>
  <si>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</si>
  <si>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</si>
  <si>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</si>
  <si>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</si>
  <si>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</si>
  <si>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</si>
  <si>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</si>
  <si>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</si>
  <si>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</si>
  <si>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</si>
  <si>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</si>
  <si>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</si>
  <si>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</si>
  <si>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</si>
  <si>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</si>
  <si>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</si>
  <si>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</si>
  <si>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</si>
  <si>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</si>
  <si>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</si>
  <si>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</si>
  <si>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</si>
  <si>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</si>
  <si>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</si>
  <si>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</si>
  <si>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</si>
  <si>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</si>
  <si>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</si>
  <si>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</si>
  <si>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</si>
  <si>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</si>
  <si>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</si>
  <si>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</si>
  <si>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</si>
  <si>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</si>
  <si>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</si>
  <si>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</si>
  <si>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</si>
  <si>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</si>
  <si>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</si>
  <si>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</si>
  <si>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</si>
  <si>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</si>
  <si>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</si>
  <si>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</si>
  <si>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</si>
  <si>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</si>
  <si>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</si>
  <si>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</si>
  <si>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</si>
  <si>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</si>
  <si>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</si>
  <si>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</si>
  <si>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</si>
  <si>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</si>
  <si>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</si>
  <si>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</si>
  <si>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</si>
  <si>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</si>
  <si>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</si>
  <si>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</si>
  <si>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</si>
  <si>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</si>
  <si>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</si>
  <si>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</si>
  <si>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</si>
  <si>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</si>
  <si>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</si>
  <si>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</si>
  <si>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</si>
  <si>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</si>
  <si>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</si>
  <si>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</si>
  <si>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</si>
  <si>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</si>
  <si>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</si>
  <si>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</si>
  <si>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</si>
  <si>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</si>
  <si>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</si>
  <si>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</si>
  <si>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</si>
  <si>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</si>
  <si>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</si>
  <si>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</si>
  <si>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</si>
  <si>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</si>
  <si>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</si>
  <si>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</si>
  <si>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</si>
  <si>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</si>
  <si>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</si>
  <si>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</si>
  <si>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</si>
  <si>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</si>
  <si>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</si>
  <si>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</si>
  <si>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</si>
  <si>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</si>
  <si>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</si>
  <si>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</si>
  <si>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</si>
  <si>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</si>
  <si>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</si>
  <si>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</si>
  <si>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</si>
  <si>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</si>
  <si>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</si>
  <si>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</si>
  <si>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</si>
  <si>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</si>
  <si>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</si>
  <si>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</si>
  <si>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</si>
  <si>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</si>
  <si>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</si>
  <si>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</si>
  <si>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</si>
  <si>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</si>
  <si>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</si>
  <si>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</si>
  <si>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</si>
  <si>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</si>
  <si>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</si>
  <si>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</si>
  <si>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</si>
  <si>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</si>
  <si>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</si>
  <si>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</si>
  <si>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</si>
  <si>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</si>
  <si>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</si>
  <si>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</si>
  <si>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</si>
  <si>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</si>
  <si>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</si>
  <si>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</si>
  <si>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</si>
  <si>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</si>
  <si>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</si>
  <si>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</si>
  <si>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</si>
  <si>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</si>
  <si>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</si>
  <si>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</si>
  <si>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</si>
  <si>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</si>
  <si>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</si>
  <si>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</si>
  <si>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</si>
  <si>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</si>
  <si>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</si>
  <si>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</si>
  <si>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</si>
  <si>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</si>
  <si>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</si>
  <si>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</si>
  <si>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</si>
  <si>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</si>
  <si>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</si>
  <si>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</si>
  <si>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</si>
  <si>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</si>
  <si>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</si>
  <si>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</si>
  <si>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</si>
  <si>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</si>
  <si>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</si>
  <si>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</si>
  <si>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</si>
  <si>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</si>
  <si>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</si>
  <si>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</si>
  <si>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</si>
  <si>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</si>
  <si>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</si>
  <si>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</si>
  <si>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</si>
  <si>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</si>
  <si>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</si>
  <si>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</si>
  <si>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</si>
  <si>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</si>
  <si>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</si>
  <si>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</si>
  <si>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</si>
  <si>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</si>
  <si>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</si>
  <si>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</si>
  <si>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</si>
  <si>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</si>
  <si>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</si>
  <si>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</si>
  <si>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</si>
  <si>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</si>
  <si>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</si>
  <si>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</si>
  <si>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</si>
  <si>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</si>
  <si>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</si>
  <si>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</si>
  <si>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</si>
  <si>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</si>
  <si>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</si>
  <si>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</si>
  <si>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</si>
  <si>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</si>
  <si>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</si>
  <si>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</si>
  <si>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</si>
  <si>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</si>
  <si>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</si>
  <si>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</si>
  <si>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</si>
  <si>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</si>
  <si>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</si>
  <si>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</si>
  <si>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</si>
  <si>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</si>
  <si>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</si>
  <si>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</si>
  <si>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</si>
  <si>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</si>
  <si>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</si>
  <si>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</si>
  <si>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</si>
  <si>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</si>
  <si>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</si>
  <si>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</si>
  <si>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</si>
  <si>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</si>
  <si>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</si>
  <si>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</si>
  <si>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</si>
  <si>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</si>
  <si>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</si>
  <si>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</si>
  <si>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</si>
  <si>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</si>
  <si>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</si>
  <si>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</si>
  <si>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</si>
  <si>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</si>
  <si>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</si>
  <si>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</si>
  <si>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</si>
  <si>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</si>
  <si>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</si>
  <si>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</si>
  <si>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</si>
  <si>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</si>
  <si>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</si>
  <si>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</si>
  <si>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</si>
  <si>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</si>
  <si>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</si>
  <si>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</si>
  <si>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</si>
  <si>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</si>
  <si>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</si>
  <si>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</si>
  <si>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</si>
  <si>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</si>
  <si>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</si>
  <si>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</si>
  <si>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</si>
  <si>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</si>
  <si>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</si>
  <si>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</si>
  <si>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</si>
  <si>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</si>
  <si>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</si>
  <si>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</si>
  <si>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</si>
  <si>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</si>
  <si>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</si>
  <si>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</si>
  <si>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</si>
  <si>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</si>
  <si>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</si>
  <si>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</si>
  <si>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</si>
  <si>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</si>
  <si>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</si>
  <si>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</si>
  <si>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</si>
  <si>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</si>
  <si>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</si>
  <si>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</si>
  <si>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</si>
  <si>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</si>
  <si>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</si>
  <si>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</si>
  <si>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</si>
  <si>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</si>
  <si>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</si>
  <si>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</si>
  <si>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</si>
  <si>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</si>
  <si>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</si>
  <si>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</si>
  <si>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</si>
  <si>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</si>
  <si>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</si>
  <si>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</si>
  <si>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</si>
  <si>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</si>
  <si>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</si>
  <si>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</si>
  <si>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</si>
  <si>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</si>
  <si>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</si>
  <si>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</si>
  <si>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</si>
  <si>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</si>
  <si>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</si>
  <si>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</si>
  <si>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</si>
  <si>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</si>
  <si>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</si>
  <si>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</si>
  <si>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</si>
  <si>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</si>
  <si>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</si>
  <si>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</si>
  <si>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</si>
  <si>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</si>
  <si>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</si>
  <si>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</si>
  <si>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</si>
  <si>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</si>
  <si>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</si>
  <si>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</si>
  <si>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</si>
  <si>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</si>
  <si>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</si>
  <si>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</si>
  <si>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</si>
  <si>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</si>
  <si>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</si>
  <si>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</si>
  <si>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</si>
  <si>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</si>
  <si>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</si>
  <si>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</si>
  <si>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</si>
  <si>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</si>
  <si>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</si>
  <si>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</si>
  <si>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</si>
  <si>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</si>
  <si>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</si>
  <si>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</si>
  <si>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</si>
  <si>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</si>
  <si>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</si>
  <si>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</si>
  <si>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</si>
  <si>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</si>
  <si>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</si>
  <si>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</si>
  <si>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</si>
  <si>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</si>
  <si>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</si>
  <si>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</si>
  <si>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</si>
  <si>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</si>
  <si>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</si>
  <si>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</si>
  <si>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</si>
  <si>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</si>
  <si>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</si>
  <si>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</si>
  <si>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</si>
  <si>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</si>
  <si>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</si>
  <si>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</si>
  <si>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</si>
  <si>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</si>
  <si>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</si>
  <si>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</si>
  <si>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</si>
  <si>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</si>
  <si>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</si>
  <si>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</si>
  <si>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</si>
  <si>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</si>
  <si>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</si>
  <si>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</si>
  <si>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</si>
  <si>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</si>
  <si>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</si>
  <si>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</si>
  <si>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</si>
  <si>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</si>
  <si>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</si>
  <si>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</si>
  <si>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</si>
  <si>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</si>
  <si>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</si>
  <si>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</si>
  <si>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</si>
  <si>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</si>
  <si>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</si>
  <si>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</si>
  <si>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</si>
  <si>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</si>
  <si>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</si>
  <si>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</si>
  <si>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</si>
  <si>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</si>
  <si>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</si>
  <si>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</si>
  <si>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</si>
  <si>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</si>
  <si>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</si>
  <si>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</si>
  <si>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</si>
  <si>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</si>
  <si>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</si>
  <si>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</si>
  <si>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</si>
  <si>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</si>
  <si>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</si>
  <si>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</si>
  <si>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</si>
  <si>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</si>
  <si>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</si>
  <si>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</si>
  <si>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</si>
  <si>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</si>
  <si>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</si>
  <si>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</si>
  <si>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</si>
  <si>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</si>
  <si>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</si>
  <si>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</si>
  <si>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</si>
  <si>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</si>
  <si>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</si>
  <si>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</si>
  <si>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</si>
  <si>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</si>
  <si>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</si>
  <si>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</si>
  <si>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</si>
  <si>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</si>
  <si>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</si>
  <si>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</si>
  <si>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</si>
  <si>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</si>
  <si>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</si>
  <si>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</si>
  <si>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</si>
  <si>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</si>
  <si>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</si>
  <si>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</si>
  <si>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</si>
  <si>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</si>
  <si>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</si>
  <si>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</si>
  <si>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</si>
  <si>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</si>
  <si>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</si>
  <si>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</si>
  <si>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</si>
  <si>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</si>
  <si>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</si>
  <si>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</si>
  <si>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</si>
  <si>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</si>
  <si>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</si>
  <si>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</si>
  <si>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</si>
  <si>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</si>
  <si>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</si>
  <si>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</si>
  <si>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</si>
  <si>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</si>
  <si>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</si>
  <si>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</si>
  <si>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</si>
  <si>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</si>
  <si>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</si>
  <si>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</si>
  <si>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</si>
  <si>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</si>
  <si>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</si>
  <si>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</si>
  <si>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</si>
  <si>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</si>
  <si>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</si>
  <si>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</si>
  <si>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</si>
  <si>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</si>
  <si>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</si>
  <si>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</si>
  <si>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</si>
  <si>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</si>
  <si>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</si>
  <si>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</si>
  <si>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</si>
  <si>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</si>
  <si>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</si>
  <si>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</si>
  <si>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</si>
  <si>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</si>
  <si>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</si>
  <si>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</si>
  <si>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</si>
  <si>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</si>
  <si>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</si>
  <si>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</si>
  <si>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</si>
  <si>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</si>
  <si>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</si>
  <si>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</si>
  <si>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</si>
  <si>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</si>
  <si>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</si>
  <si>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</si>
  <si>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</si>
  <si>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</si>
  <si>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</si>
  <si>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</si>
  <si>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</si>
  <si>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</si>
  <si>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</si>
  <si>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</si>
  <si>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</si>
  <si>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</si>
  <si>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</si>
  <si>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</si>
  <si>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</si>
  <si>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</si>
  <si>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</si>
  <si>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</si>
  <si>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</si>
  <si>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</si>
  <si>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</si>
  <si>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</si>
  <si>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</si>
  <si>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</si>
  <si>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</si>
  <si>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</si>
  <si>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</si>
  <si>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</si>
  <si>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</si>
  <si>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</si>
  <si>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</si>
  <si>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</si>
  <si>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</si>
  <si>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</si>
  <si>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</si>
  <si>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</si>
  <si>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</si>
  <si>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</si>
  <si>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</si>
  <si>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</si>
  <si>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</si>
  <si>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</si>
  <si>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</si>
  <si>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</si>
  <si>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</si>
  <si>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</si>
  <si>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</si>
  <si>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</si>
  <si>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</si>
  <si>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</si>
  <si>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</si>
  <si>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</si>
  <si>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</si>
  <si>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</si>
  <si>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</si>
  <si>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</si>
  <si>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</si>
  <si>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</si>
  <si>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</si>
  <si>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</si>
  <si>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</si>
  <si>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</si>
  <si>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</si>
  <si>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</si>
  <si>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</si>
  <si>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</si>
  <si>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</si>
  <si>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</si>
  <si>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</si>
  <si>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</si>
  <si>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</si>
  <si>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</si>
  <si>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</si>
  <si>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</si>
  <si>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</si>
  <si>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</si>
  <si>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</si>
  <si>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</si>
  <si>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</si>
  <si>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</si>
  <si>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</si>
  <si>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</si>
  <si>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</si>
  <si>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</si>
  <si>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</si>
  <si>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</si>
  <si>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</si>
  <si>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</si>
  <si>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</si>
  <si>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</si>
  <si>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</si>
  <si>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</si>
  <si>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</si>
  <si>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</si>
  <si>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</si>
  <si>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</si>
  <si>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</si>
  <si>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</si>
  <si>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</si>
  <si>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</si>
  <si>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</si>
  <si>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</si>
  <si>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</si>
  <si>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</si>
  <si>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</si>
  <si>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</si>
  <si>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</si>
  <si>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</si>
  <si>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</si>
  <si>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</si>
  <si>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</si>
  <si>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</si>
  <si>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</si>
  <si>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</si>
  <si>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</si>
  <si>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</si>
  <si>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</si>
  <si>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</si>
  <si>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</si>
  <si>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</si>
  <si>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</si>
  <si>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</si>
  <si>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</si>
  <si>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</si>
  <si>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</si>
  <si>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</si>
  <si>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</si>
  <si>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</si>
  <si>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</si>
  <si>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</si>
  <si>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</si>
  <si>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</si>
  <si>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</si>
  <si>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</si>
  <si>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</si>
  <si>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</si>
  <si>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</si>
  <si>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</si>
  <si>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</si>
  <si>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</si>
  <si>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</si>
  <si>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</si>
  <si>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</si>
  <si>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</si>
  <si>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</si>
  <si>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</si>
  <si>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</si>
  <si>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</si>
  <si>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</si>
  <si>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</si>
  <si>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</si>
  <si>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</si>
  <si>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</si>
  <si>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</si>
  <si>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</si>
  <si>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</si>
  <si>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</si>
  <si>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</si>
  <si>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</si>
  <si>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</si>
  <si>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</si>
  <si>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</si>
  <si>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</si>
  <si>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</si>
  <si>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</si>
  <si>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</si>
  <si>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</si>
  <si>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</si>
  <si>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</si>
  <si>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</si>
  <si>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</si>
  <si>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</si>
  <si>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</si>
  <si>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</si>
  <si>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</si>
  <si>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</si>
  <si>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</si>
  <si>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</si>
  <si>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</si>
  <si>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</si>
  <si>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</si>
  <si>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</si>
  <si>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</si>
  <si>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</si>
  <si>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</si>
  <si>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</si>
  <si>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</si>
  <si>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</si>
  <si>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</si>
  <si>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</si>
  <si>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</si>
  <si>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</si>
  <si>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</si>
  <si>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</si>
  <si>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</si>
  <si>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</si>
  <si>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</si>
  <si>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</si>
  <si>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</si>
  <si>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</si>
  <si>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</si>
  <si>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</si>
  <si>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</si>
  <si>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</si>
  <si>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</si>
  <si>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</si>
  <si>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</si>
  <si>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</si>
  <si>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</si>
  <si>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</si>
  <si>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</si>
  <si>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</si>
  <si>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</si>
  <si>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</si>
  <si>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</si>
  <si>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</si>
  <si>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</si>
  <si>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</si>
  <si>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</si>
  <si>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</si>
  <si>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</si>
  <si>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</si>
  <si>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</si>
  <si>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</si>
  <si>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</si>
  <si>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</si>
  <si>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</si>
  <si>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</si>
  <si>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</si>
  <si>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</si>
  <si>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</si>
  <si>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</si>
  <si>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</si>
  <si>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</si>
  <si>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</si>
  <si>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</si>
  <si>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</si>
  <si>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</si>
  <si>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</si>
  <si>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</si>
  <si>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</si>
  <si>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</si>
  <si>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</si>
  <si>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</si>
  <si>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</si>
  <si>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</si>
  <si>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</si>
  <si>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</si>
  <si>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</si>
  <si>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</si>
  <si>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</si>
  <si>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</si>
  <si>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</si>
  <si>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</si>
  <si>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</si>
  <si>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</si>
  <si>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</si>
  <si>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</si>
  <si>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</si>
  <si>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</si>
  <si>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</si>
  <si>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</si>
  <si>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</si>
  <si>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</si>
  <si>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</si>
  <si>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</si>
  <si>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</si>
  <si>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</si>
  <si>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</si>
  <si>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</si>
  <si>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</si>
  <si>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</si>
  <si>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</si>
  <si>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</si>
  <si>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</si>
  <si>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</si>
  <si>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</si>
  <si>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</si>
  <si>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</si>
  <si>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</si>
  <si>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</si>
  <si>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</si>
  <si>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</si>
  <si>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</si>
  <si>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</si>
  <si>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</si>
  <si>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</si>
  <si>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</si>
  <si>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</si>
  <si>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</si>
  <si>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</si>
  <si>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</si>
  <si>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</si>
  <si>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</si>
  <si>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</si>
  <si>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</si>
  <si>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</si>
  <si>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</si>
  <si>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</si>
  <si>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</si>
  <si>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</si>
  <si>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</si>
  <si>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</si>
  <si>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</si>
  <si>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</si>
  <si>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</si>
  <si>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</si>
  <si>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</si>
  <si>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</si>
  <si>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</si>
  <si>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</si>
  <si>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</si>
  <si>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</si>
  <si>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</si>
  <si>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</si>
  <si>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</si>
  <si>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</si>
  <si>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</si>
  <si>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</si>
  <si>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</si>
  <si>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</si>
  <si>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</si>
  <si>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</si>
  <si>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</si>
  <si>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</si>
  <si>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</si>
  <si>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</si>
  <si>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</si>
  <si>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</si>
  <si>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</si>
  <si>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</si>
  <si>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</si>
  <si>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</si>
  <si>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</si>
  <si>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</si>
  <si>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</si>
  <si>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</si>
  <si>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</si>
  <si>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</si>
  <si>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</si>
  <si>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</si>
  <si>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</si>
  <si>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</si>
  <si>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</si>
  <si>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</si>
  <si>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</si>
  <si>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</si>
  <si>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</si>
  <si>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</si>
  <si>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</si>
  <si>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</si>
  <si>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</si>
  <si>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</si>
  <si>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</si>
  <si>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</si>
  <si>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</si>
  <si>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</si>
  <si>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</si>
  <si>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</si>
  <si>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</si>
  <si>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</si>
  <si>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</si>
  <si>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</si>
  <si>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</si>
  <si>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</si>
  <si>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</si>
  <si>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</si>
  <si>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</si>
  <si>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</si>
  <si>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</si>
  <si>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</si>
  <si>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</si>
  <si>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</si>
  <si>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</si>
  <si>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</si>
  <si>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</si>
  <si>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</si>
  <si>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</si>
  <si>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</si>
  <si>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</si>
  <si>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</si>
  <si>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</si>
  <si>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</si>
  <si>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</si>
  <si>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</si>
  <si>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</si>
  <si>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</si>
  <si>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</si>
  <si>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</si>
  <si>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</si>
  <si>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</si>
  <si>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</si>
  <si>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</si>
  <si>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</si>
  <si>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</si>
  <si>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</si>
  <si>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</si>
  <si>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</si>
  <si>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</si>
  <si>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</si>
  <si>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</si>
  <si>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</si>
  <si>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</si>
  <si>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</si>
  <si>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</si>
  <si>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</si>
  <si>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</si>
  <si>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</si>
  <si>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</si>
  <si>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</si>
  <si>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</si>
  <si>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</si>
  <si>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</si>
  <si>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</si>
  <si>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</si>
  <si>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</si>
  <si>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</si>
  <si>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</si>
  <si>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</si>
  <si>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</si>
  <si>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</si>
  <si>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</si>
  <si>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</si>
  <si>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</si>
  <si>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</si>
  <si>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</si>
  <si>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</si>
  <si>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</si>
  <si>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</si>
  <si>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</si>
  <si>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</si>
  <si>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</si>
  <si>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</si>
  <si>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</si>
  <si>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</si>
  <si>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</si>
  <si>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</si>
  <si>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</si>
  <si>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</si>
  <si>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</si>
  <si>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</si>
  <si>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</si>
  <si>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</si>
  <si>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</si>
  <si>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</si>
  <si>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</si>
  <si>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</si>
  <si>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</si>
  <si>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</si>
  <si>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</si>
  <si>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</si>
  <si>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</si>
  <si>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</si>
  <si>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</si>
  <si>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</si>
  <si>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</si>
  <si>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</si>
  <si>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</si>
  <si>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</si>
  <si>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</si>
  <si>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</si>
  <si>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</si>
  <si>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</si>
  <si>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</si>
  <si>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</si>
  <si>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</si>
  <si>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</si>
  <si>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</si>
  <si>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</si>
  <si>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</si>
  <si>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</si>
  <si>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</si>
  <si>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</si>
  <si>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</si>
  <si>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</si>
  <si>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</si>
  <si>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</si>
  <si>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</si>
  <si>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</si>
  <si>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</si>
  <si>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</si>
  <si>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</si>
  <si>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</si>
  <si>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</si>
  <si>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</si>
  <si>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</si>
  <si>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</si>
  <si>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</si>
  <si>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</si>
  <si>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</si>
  <si>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</si>
  <si>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</si>
  <si>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</si>
  <si>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</si>
  <si>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</si>
  <si>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</si>
  <si>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</si>
  <si>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</si>
  <si>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</si>
  <si>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</si>
  <si>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</si>
  <si>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</si>
  <si>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</si>
  <si>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</si>
  <si>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</si>
  <si>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</si>
  <si>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</si>
  <si>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</si>
  <si>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</si>
  <si>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</si>
  <si>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</si>
  <si>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</si>
  <si>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</si>
  <si>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</si>
  <si>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</si>
  <si>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</si>
  <si>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</si>
  <si>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</si>
  <si>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</si>
  <si>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</si>
  <si>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</si>
  <si>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</si>
  <si>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</si>
  <si>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</si>
  <si>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</si>
  <si>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</si>
  <si>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</si>
  <si>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</si>
  <si>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</si>
  <si>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</si>
  <si>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</si>
  <si>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</si>
  <si>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</si>
  <si>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</si>
  <si>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</si>
  <si>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</si>
  <si>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</si>
  <si>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</si>
  <si>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</si>
  <si>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</si>
  <si>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</si>
  <si>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</si>
  <si>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</si>
  <si>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</si>
  <si>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</si>
  <si>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</si>
  <si>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</si>
  <si>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</si>
  <si>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</si>
  <si>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</si>
  <si>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</si>
  <si>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</si>
  <si>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</si>
  <si>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</si>
  <si>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</si>
  <si>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</si>
  <si>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</si>
  <si>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</si>
  <si>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</si>
  <si>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</si>
  <si>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</si>
  <si>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</si>
  <si>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</si>
  <si>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</si>
  <si>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</si>
  <si>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</si>
  <si>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</si>
  <si>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</si>
  <si>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</si>
  <si>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</si>
  <si>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</si>
  <si>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</si>
  <si>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</si>
  <si>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</si>
  <si>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</si>
  <si>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</si>
  <si>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</si>
  <si>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</si>
  <si>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</si>
  <si>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</si>
  <si>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</si>
  <si>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</si>
  <si>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</si>
  <si>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</si>
  <si>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</si>
  <si>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</si>
  <si>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</si>
  <si>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</si>
  <si>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</si>
  <si>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</si>
  <si>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</si>
  <si>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</si>
  <si>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</si>
  <si>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</si>
  <si>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</si>
  <si>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</si>
  <si>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</si>
  <si>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</si>
  <si>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</si>
  <si>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</si>
  <si>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</si>
  <si>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</si>
  <si>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</si>
  <si>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</si>
  <si>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</si>
  <si>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</si>
  <si>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</si>
  <si>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</si>
  <si>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</si>
  <si>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</si>
  <si>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</si>
  <si>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</si>
  <si>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</si>
  <si>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</si>
  <si>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</si>
  <si>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</si>
  <si>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</si>
  <si>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</si>
  <si>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</si>
  <si>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</si>
  <si>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</si>
  <si>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</si>
  <si>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</si>
  <si>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</si>
  <si>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</si>
  <si>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</si>
  <si>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</si>
  <si>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</si>
  <si>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</si>
  <si>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</si>
  <si>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</si>
  <si>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</si>
  <si>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</si>
  <si>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</si>
  <si>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</si>
  <si>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</si>
  <si>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</si>
  <si>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</si>
  <si>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</si>
  <si>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</si>
  <si>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</si>
  <si>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</si>
  <si>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</si>
  <si>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</si>
  <si>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</si>
  <si>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</si>
  <si>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</si>
  <si>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</si>
  <si>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</si>
  <si>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</si>
  <si>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</si>
  <si>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</si>
  <si>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</si>
  <si>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</si>
  <si>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</si>
  <si>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</si>
  <si>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</si>
  <si>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</si>
  <si>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</si>
  <si>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</si>
  <si>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</si>
  <si>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</si>
  <si>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</si>
  <si>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</si>
  <si>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</si>
  <si>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</si>
  <si>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</si>
  <si>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</si>
  <si>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</si>
  <si>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</si>
  <si>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</si>
  <si>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</si>
  <si>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</si>
  <si>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</si>
  <si>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</si>
  <si>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</si>
  <si>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</si>
  <si>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</si>
  <si>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</si>
  <si>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</si>
  <si>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</si>
  <si>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</si>
  <si>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</si>
  <si>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</si>
  <si>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</si>
  <si>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</si>
  <si>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</si>
  <si>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</si>
  <si>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</si>
  <si>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</si>
  <si>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</si>
  <si>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</si>
  <si>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</si>
  <si>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</si>
  <si>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</si>
  <si>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</si>
  <si>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</si>
  <si>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</si>
  <si>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</si>
  <si>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</si>
  <si>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</si>
  <si>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</si>
  <si>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</si>
  <si>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</si>
  <si>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</si>
  <si>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</si>
  <si>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</si>
  <si>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</si>
  <si>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</si>
  <si>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</si>
  <si>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</si>
  <si>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</si>
  <si>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</si>
  <si>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</si>
  <si>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</si>
  <si>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</si>
  <si>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</si>
  <si>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</si>
  <si>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</si>
  <si>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</si>
  <si>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</si>
  <si>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</si>
  <si>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</si>
  <si>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</si>
  <si>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</si>
  <si>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</si>
  <si>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</si>
  <si>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</si>
  <si>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</si>
  <si>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</si>
  <si>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</si>
  <si>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</si>
  <si>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</si>
  <si>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</si>
  <si>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</si>
  <si>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</si>
  <si>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</si>
  <si>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</si>
  <si>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</si>
  <si>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</si>
  <si>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</si>
  <si>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</si>
  <si>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</si>
  <si>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</si>
  <si>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</si>
  <si>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</si>
  <si>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</si>
  <si>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</si>
  <si>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</si>
  <si>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</si>
  <si>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</si>
  <si>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</si>
  <si>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</si>
  <si>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</si>
  <si>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</si>
  <si>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</si>
  <si>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</si>
  <si>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</si>
  <si>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</si>
  <si>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</si>
  <si>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</si>
  <si>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</si>
  <si>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</si>
  <si>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</si>
  <si>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</si>
  <si>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</si>
  <si>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</si>
  <si>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</si>
  <si>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</si>
  <si>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</si>
  <si>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</si>
  <si>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</si>
  <si>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</si>
  <si>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</si>
  <si>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</si>
  <si>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</si>
  <si>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</si>
  <si>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</si>
  <si>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</si>
  <si>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</si>
  <si>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</si>
  <si>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</si>
  <si>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</si>
  <si>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</si>
  <si>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</si>
  <si>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</si>
  <si>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</si>
  <si>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</si>
  <si>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</si>
  <si>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</si>
  <si>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</si>
  <si>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</si>
  <si>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</si>
  <si>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</si>
  <si>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</si>
  <si>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</si>
  <si>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</si>
  <si>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</si>
  <si>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</si>
  <si>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</si>
  <si>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</si>
  <si>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</si>
  <si>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</si>
  <si>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</si>
  <si>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</si>
  <si>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</si>
  <si>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</si>
  <si>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</si>
  <si>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</si>
  <si>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</si>
  <si>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</si>
  <si>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</si>
  <si>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</si>
  <si>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</si>
  <si>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</si>
  <si>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</si>
  <si>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</si>
  <si>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</si>
  <si>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</si>
  <si>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</si>
  <si>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</si>
  <si>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</si>
  <si>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</si>
  <si>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</si>
  <si>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</si>
  <si>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</si>
  <si>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</si>
  <si>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</si>
  <si>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</si>
  <si>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</si>
  <si>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</si>
  <si>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</si>
  <si>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</si>
  <si>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</si>
  <si>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</si>
  <si>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</si>
  <si>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</si>
  <si>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</si>
  <si>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</si>
  <si>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</si>
  <si>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</si>
  <si>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</si>
  <si>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</si>
  <si>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</si>
  <si>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</si>
  <si>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</si>
  <si>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</si>
  <si>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</si>
  <si>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</si>
  <si>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</si>
  <si>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</si>
  <si>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</si>
  <si>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</si>
  <si>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</si>
  <si>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</si>
  <si>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</si>
  <si>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</si>
  <si>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</si>
  <si>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</si>
  <si>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</si>
  <si>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</si>
  <si>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</si>
  <si>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</si>
  <si>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</si>
  <si>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</si>
  <si>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</si>
  <si>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</si>
  <si>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</si>
  <si>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</si>
  <si>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</si>
  <si>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</si>
  <si>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</si>
  <si>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</si>
  <si>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</si>
  <si>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</si>
  <si>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</si>
  <si>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</si>
  <si>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</si>
  <si>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</si>
  <si>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</si>
  <si>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</si>
  <si>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</si>
  <si>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</si>
  <si>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</si>
  <si>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</si>
  <si>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</si>
  <si>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</si>
  <si>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</si>
  <si>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</si>
  <si>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</si>
  <si>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</si>
  <si>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</si>
  <si>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</si>
  <si>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</si>
  <si>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</si>
  <si>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</si>
  <si>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</si>
  <si>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</si>
  <si>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</si>
  <si>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</si>
  <si>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</si>
  <si>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</si>
  <si>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</si>
  <si>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</si>
  <si>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</si>
  <si>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</si>
  <si>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</si>
  <si>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</si>
  <si>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</si>
  <si>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</si>
  <si>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</si>
  <si>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</si>
  <si>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</si>
  <si>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</si>
  <si>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</si>
  <si>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</si>
  <si>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</si>
  <si>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</si>
  <si>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</si>
  <si>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</si>
  <si>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</si>
  <si>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</si>
  <si>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</si>
  <si>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</si>
  <si>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</si>
  <si>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</si>
  <si>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</si>
  <si>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</si>
  <si>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</si>
  <si>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</si>
  <si>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</si>
  <si>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</si>
  <si>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</si>
  <si>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</si>
  <si>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</si>
  <si>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</si>
  <si>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</si>
  <si>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</si>
  <si>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</si>
  <si>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</si>
  <si>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</si>
  <si>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</si>
  <si>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</si>
  <si>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</si>
  <si>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</si>
  <si>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</si>
  <si>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</si>
  <si>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</si>
  <si>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</si>
  <si>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</si>
  <si>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</si>
  <si>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</si>
  <si>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</si>
  <si>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</si>
  <si>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</si>
  <si>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</si>
  <si>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</si>
  <si>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</si>
  <si>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</si>
  <si>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</si>
  <si>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</si>
  <si>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</si>
  <si>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</si>
  <si>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</si>
  <si>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</si>
  <si>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</si>
  <si>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</si>
  <si>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</si>
  <si>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</si>
  <si>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</si>
  <si>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</si>
  <si>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</si>
  <si>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</si>
  <si>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</si>
  <si>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</si>
  <si>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</si>
  <si>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</si>
  <si>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</si>
  <si>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</si>
  <si>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</si>
  <si>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</si>
  <si>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</si>
  <si>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</si>
  <si>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</si>
  <si>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</si>
  <si>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</si>
  <si>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</si>
  <si>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</si>
  <si>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</si>
  <si>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</si>
  <si>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</si>
  <si>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</si>
  <si>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</si>
  <si>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</si>
  <si>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</si>
  <si>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</si>
  <si>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</si>
  <si>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</si>
  <si>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</si>
  <si>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</si>
  <si>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</si>
  <si>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</si>
  <si>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</si>
  <si>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</si>
  <si>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</si>
  <si>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</si>
  <si>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</si>
  <si>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</si>
  <si>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</si>
  <si>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</si>
  <si>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</si>
  <si>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</si>
  <si>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</si>
  <si>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</si>
  <si>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</si>
  <si>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</si>
  <si>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</si>
  <si>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</si>
  <si>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</si>
  <si>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</si>
  <si>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</si>
  <si>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</si>
  <si>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</si>
  <si>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</si>
  <si>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</si>
  <si>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</si>
  <si>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</si>
  <si>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</si>
  <si>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</si>
  <si>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</si>
  <si>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</si>
  <si>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</si>
  <si>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</si>
  <si>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</si>
  <si>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</si>
  <si>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</si>
  <si>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</si>
  <si>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</si>
  <si>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</si>
  <si>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</si>
  <si>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</si>
  <si>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</si>
  <si>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</si>
  <si>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</si>
  <si>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</si>
  <si>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</si>
  <si>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</si>
  <si>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</si>
  <si>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</si>
  <si>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</si>
  <si>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</si>
  <si>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</si>
  <si>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</si>
  <si>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</si>
  <si>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</si>
  <si>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</si>
  <si>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</si>
  <si>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</si>
  <si>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</si>
  <si>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</si>
  <si>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</si>
  <si>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</si>
  <si>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</si>
  <si>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</si>
  <si>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</si>
  <si>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</si>
  <si>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</si>
  <si>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</si>
  <si>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</si>
  <si>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</si>
  <si>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</si>
  <si>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</si>
  <si>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</si>
  <si>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</si>
  <si>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</si>
  <si>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</si>
  <si>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</si>
  <si>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</si>
  <si>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</si>
  <si>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</si>
  <si>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</si>
  <si>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</si>
  <si>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</si>
  <si>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</si>
  <si>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</si>
  <si>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</si>
  <si>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</si>
  <si>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</si>
  <si>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</si>
  <si>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</si>
  <si>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</si>
  <si>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</si>
  <si>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</si>
  <si>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</si>
  <si>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</si>
  <si>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</si>
  <si>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</si>
  <si>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</si>
  <si>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</si>
  <si>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</si>
  <si>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</si>
  <si>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</si>
  <si>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</si>
  <si>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</si>
  <si>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</si>
  <si>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</si>
  <si>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</si>
  <si>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</si>
  <si>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</si>
  <si>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</si>
  <si>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</si>
  <si>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</si>
  <si>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</si>
  <si>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</si>
  <si>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</si>
  <si>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</si>
  <si>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</si>
  <si>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</si>
  <si>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</si>
  <si>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</si>
  <si>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</si>
  <si>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</si>
  <si>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</si>
  <si>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</si>
  <si>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</si>
  <si>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</si>
  <si>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</si>
  <si>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</si>
  <si>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</si>
  <si>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</si>
  <si>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</si>
  <si>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</si>
  <si>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</si>
  <si>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</si>
  <si>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</si>
  <si>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</si>
  <si>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</si>
  <si>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</si>
  <si>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</si>
  <si>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</si>
  <si>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</si>
  <si>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</si>
  <si>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</si>
  <si>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</si>
  <si>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</si>
  <si>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</si>
  <si>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</si>
  <si>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</si>
  <si>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</si>
  <si>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</si>
  <si>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</si>
  <si>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</si>
  <si>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</si>
  <si>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</si>
  <si>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</si>
  <si>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</si>
  <si>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</si>
  <si>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</si>
  <si>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</si>
  <si>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</si>
  <si>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</si>
  <si>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</si>
  <si>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</si>
  <si>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</si>
  <si>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</si>
  <si>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</si>
  <si>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</si>
  <si>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</si>
  <si>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</si>
  <si>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</si>
  <si>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</si>
  <si>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</si>
  <si>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</si>
  <si>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</si>
  <si>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</si>
  <si>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</si>
  <si>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</si>
  <si>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</si>
  <si>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</si>
  <si>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</si>
  <si>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</si>
  <si>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</si>
  <si>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</si>
  <si>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</si>
  <si>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</si>
  <si>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</si>
  <si>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</si>
  <si>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</si>
  <si>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</si>
  <si>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</si>
  <si>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</si>
  <si>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</si>
  <si>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</si>
  <si>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</si>
  <si>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</si>
  <si>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</si>
  <si>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</si>
  <si>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</si>
  <si>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</si>
  <si>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</si>
  <si>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</si>
  <si>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</si>
  <si>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</si>
  <si>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</si>
  <si>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</si>
  <si>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</si>
  <si>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</si>
  <si>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</si>
  <si>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</si>
  <si>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</si>
  <si>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</si>
  <si>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</si>
  <si>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</si>
  <si>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</si>
  <si>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</si>
  <si>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</si>
  <si>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</si>
  <si>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</si>
  <si>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</si>
  <si>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</si>
  <si>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</si>
  <si>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</si>
  <si>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</si>
  <si>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</si>
  <si>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</si>
  <si>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</si>
  <si>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</si>
  <si>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</si>
  <si>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</si>
  <si>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</si>
  <si>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</si>
  <si>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</si>
  <si>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</si>
  <si>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</si>
  <si>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</si>
  <si>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</si>
  <si>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</si>
  <si>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</si>
  <si>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</si>
  <si>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</si>
  <si>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</si>
  <si>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</si>
  <si>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</si>
  <si>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</si>
  <si>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</si>
  <si>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</si>
  <si>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</si>
  <si>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</si>
  <si>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</si>
  <si>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</si>
  <si>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</si>
  <si>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</si>
  <si>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</si>
  <si>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</si>
  <si>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</si>
  <si>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</si>
  <si>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</si>
  <si>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</si>
  <si>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</si>
  <si>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</si>
  <si>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</si>
  <si>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</si>
  <si>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</si>
  <si>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</si>
  <si>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</si>
  <si>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</si>
  <si>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</si>
  <si>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</si>
  <si>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</si>
  <si>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</si>
  <si>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</si>
  <si>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</si>
  <si>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</si>
  <si>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</si>
  <si>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</si>
  <si>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</si>
  <si>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</si>
  <si>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</si>
  <si>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</si>
  <si>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</si>
  <si>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</si>
  <si>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</si>
  <si>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</si>
  <si>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</si>
  <si>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</si>
  <si>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</si>
  <si>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</si>
  <si>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</si>
  <si>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</si>
  <si>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</si>
  <si>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</si>
  <si>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</si>
  <si>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</si>
  <si>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</si>
  <si>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</si>
  <si>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</si>
  <si>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</si>
  <si>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</si>
  <si>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</si>
  <si>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</si>
  <si>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</si>
  <si>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</si>
  <si>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</si>
  <si>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</si>
  <si>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</si>
  <si>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</si>
  <si>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</si>
  <si>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</si>
  <si>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</si>
  <si>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</si>
  <si>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</si>
  <si>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</si>
  <si>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</si>
  <si>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</si>
  <si>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</si>
  <si>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</si>
  <si>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</si>
  <si>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</si>
  <si>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</si>
  <si>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</si>
  <si>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</si>
  <si>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</si>
  <si>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</si>
  <si>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</si>
  <si>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</si>
  <si>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</si>
  <si>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</si>
  <si>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</si>
  <si>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</si>
  <si>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</si>
  <si>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</si>
  <si>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</si>
  <si>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</si>
  <si>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</si>
  <si>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</si>
  <si>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</si>
  <si>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</si>
  <si>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</si>
  <si>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</si>
  <si>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</si>
  <si>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</si>
  <si>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</si>
  <si>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</si>
  <si>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</si>
  <si>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</si>
  <si>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</si>
  <si>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</si>
  <si>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</si>
  <si>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</si>
  <si>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</si>
  <si>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</si>
  <si>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</si>
  <si>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</si>
  <si>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</si>
  <si>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</si>
  <si>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</si>
  <si>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</si>
  <si>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</si>
  <si>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</si>
  <si>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</si>
  <si>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</si>
  <si>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</si>
  <si>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</si>
  <si>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</si>
  <si>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</si>
  <si>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</si>
  <si>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</si>
  <si>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</si>
  <si>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</si>
  <si>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</si>
  <si>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</si>
  <si>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</si>
  <si>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</si>
  <si>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</si>
  <si>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</si>
  <si>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</si>
  <si>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</si>
  <si>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</si>
  <si>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</si>
  <si>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</si>
  <si>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</si>
  <si>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</si>
  <si>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</si>
  <si>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</si>
  <si>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</si>
  <si>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</si>
  <si>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</si>
  <si>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</si>
  <si>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</si>
  <si>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</si>
  <si>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</si>
  <si>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</si>
  <si>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</si>
  <si>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</si>
  <si>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</si>
  <si>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</si>
  <si>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</si>
  <si>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</si>
  <si>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</si>
  <si>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</si>
  <si>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</si>
  <si>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</si>
  <si>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</si>
  <si>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</si>
  <si>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</si>
  <si>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</si>
  <si>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</si>
  <si>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</si>
  <si>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</si>
  <si>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</si>
  <si>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</si>
  <si>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</si>
  <si>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</si>
  <si>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</si>
  <si>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</si>
  <si>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</si>
  <si>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</si>
  <si>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</si>
  <si>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</si>
  <si>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</si>
  <si>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</si>
  <si>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</si>
  <si>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</si>
  <si>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</si>
  <si>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</si>
  <si>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</si>
  <si>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</si>
  <si>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</si>
  <si>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</si>
  <si>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</si>
  <si>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</si>
  <si>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</si>
  <si>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</si>
  <si>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</si>
  <si>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</si>
  <si>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</si>
  <si>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</si>
  <si>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</si>
  <si>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</si>
  <si>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</si>
  <si>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</si>
  <si>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</si>
  <si>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</si>
  <si>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</si>
  <si>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</si>
  <si>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</si>
  <si>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</si>
  <si>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</si>
  <si>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</si>
  <si>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</si>
  <si>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</si>
  <si>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</si>
  <si>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</si>
  <si>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</si>
  <si>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</si>
  <si>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</si>
  <si>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</si>
  <si>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</si>
  <si>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</si>
  <si>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</si>
  <si>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</si>
  <si>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</si>
  <si>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</si>
  <si>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</si>
  <si>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</si>
  <si>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</si>
  <si>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</si>
  <si>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</si>
  <si>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</si>
  <si>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</si>
  <si>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</si>
  <si>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</si>
  <si>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</si>
  <si>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</si>
  <si>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</si>
  <si>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</si>
  <si>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</si>
  <si>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</si>
  <si>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</si>
  <si>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</si>
  <si>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</si>
  <si>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</si>
  <si>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</si>
  <si>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</si>
  <si>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</si>
  <si>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</si>
  <si>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</si>
  <si>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</si>
  <si>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</si>
  <si>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</si>
  <si>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</si>
  <si>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</si>
  <si>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</si>
  <si>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</si>
  <si>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</si>
  <si>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</si>
  <si>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</si>
  <si>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</si>
  <si>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</si>
  <si>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</si>
  <si>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</si>
  <si>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</si>
  <si>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</si>
  <si>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</si>
  <si>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</si>
  <si>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</si>
  <si>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</si>
  <si>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</si>
  <si>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</si>
  <si>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</si>
  <si>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</si>
  <si>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</si>
  <si>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</si>
  <si>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</si>
  <si>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</si>
  <si>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</si>
  <si>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</si>
  <si>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</si>
  <si>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</si>
  <si>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</si>
  <si>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</si>
  <si>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</si>
  <si>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</si>
  <si>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</si>
  <si>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</si>
  <si>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</si>
  <si>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</si>
  <si>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</si>
  <si>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</si>
  <si>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</si>
  <si>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</si>
  <si>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</si>
  <si>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</si>
  <si>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</si>
  <si>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</si>
  <si>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</si>
  <si>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</si>
  <si>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</si>
  <si>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</si>
  <si>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</si>
  <si>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</si>
  <si>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</si>
  <si>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</si>
  <si>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</si>
  <si>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</si>
  <si>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</si>
  <si>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</si>
  <si>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</si>
  <si>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</si>
  <si>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</si>
  <si>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</si>
  <si>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</si>
  <si>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</si>
  <si>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</si>
  <si>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</si>
  <si>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</si>
  <si>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</si>
  <si>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</si>
  <si>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</si>
  <si>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</si>
  <si>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</si>
  <si>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</si>
  <si>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</si>
  <si>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</si>
  <si>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</si>
  <si>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</si>
  <si>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</si>
  <si>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</si>
  <si>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</si>
  <si>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</si>
  <si>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</si>
  <si>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</si>
  <si>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</si>
  <si>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</si>
  <si>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</si>
  <si>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</si>
  <si>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</si>
  <si>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</si>
  <si>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</si>
  <si>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</si>
  <si>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</si>
  <si>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</si>
  <si>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</si>
  <si>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</si>
  <si>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</si>
  <si>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</si>
  <si>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</si>
  <si>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</si>
  <si>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</si>
  <si>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</si>
  <si>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</si>
  <si>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</si>
  <si>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</si>
  <si>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</si>
  <si>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</si>
  <si>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</si>
  <si>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</si>
  <si>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</si>
  <si>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</si>
  <si>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</si>
  <si>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</si>
  <si>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</si>
  <si>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</si>
  <si>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</si>
  <si>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</si>
  <si>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</si>
  <si>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</si>
  <si>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</si>
  <si>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</si>
  <si>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</si>
  <si>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</si>
  <si>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</si>
  <si>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</si>
  <si>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</si>
  <si>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</si>
  <si>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</si>
  <si>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</si>
  <si>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</si>
  <si>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</si>
  <si>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</si>
  <si>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</si>
  <si>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</si>
  <si>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</si>
  <si>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</si>
  <si>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</si>
  <si>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</si>
  <si>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</si>
  <si>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</si>
  <si>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</si>
  <si>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</si>
  <si>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</si>
  <si>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</si>
  <si>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</si>
  <si>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</si>
  <si>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</si>
  <si>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</si>
  <si>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</si>
  <si>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</si>
  <si>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</si>
  <si>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</si>
  <si>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</si>
  <si>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</si>
  <si>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</si>
  <si>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</si>
  <si>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</si>
  <si>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</si>
  <si>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</si>
  <si>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</si>
  <si>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</si>
  <si>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</si>
  <si>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</si>
  <si>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</si>
  <si>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</si>
  <si>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</si>
  <si>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</si>
  <si>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</si>
  <si>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</si>
  <si>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</si>
  <si>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</si>
  <si>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</si>
  <si>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</si>
  <si>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</si>
  <si>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</si>
  <si>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</si>
  <si>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</si>
  <si>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</si>
  <si>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</si>
  <si>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</si>
  <si>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</si>
  <si>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</si>
  <si>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</si>
  <si>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</si>
  <si>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</si>
  <si>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</si>
  <si>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</si>
  <si>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</si>
  <si>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</si>
  <si>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</si>
  <si>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</si>
  <si>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</si>
  <si>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</si>
  <si>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</si>
  <si>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</si>
  <si>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</si>
  <si>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</si>
  <si>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</si>
  <si>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</si>
  <si>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</si>
  <si>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</si>
  <si>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</si>
  <si>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</si>
  <si>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</si>
  <si>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</si>
  <si>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</si>
  <si>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</si>
  <si>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</si>
  <si>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</si>
  <si>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</si>
  <si>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</si>
  <si>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</si>
  <si>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</si>
  <si>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</si>
  <si>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</si>
  <si>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</si>
  <si>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</si>
  <si>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</si>
  <si>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</si>
  <si>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</si>
  <si>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</si>
  <si>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</si>
  <si>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</si>
  <si>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</si>
  <si>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</si>
  <si>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</si>
  <si>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</si>
  <si>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</si>
  <si>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</si>
  <si>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</si>
  <si>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</si>
  <si>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</si>
  <si>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</si>
  <si>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</si>
  <si>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</si>
  <si>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</si>
  <si>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</si>
  <si>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</si>
  <si>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</si>
  <si>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</si>
  <si>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</si>
  <si>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</si>
  <si>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</si>
  <si>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</si>
  <si>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</si>
  <si>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</si>
  <si>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</si>
  <si>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</si>
  <si>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</si>
  <si>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</si>
  <si>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</si>
  <si>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</si>
  <si>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</si>
  <si>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</si>
  <si>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</si>
  <si>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</si>
  <si>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</si>
  <si>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</si>
  <si>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</si>
  <si>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</si>
  <si>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</si>
  <si>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</si>
  <si>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</si>
  <si>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</si>
  <si>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</si>
  <si>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</si>
  <si>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</si>
  <si>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</si>
  <si>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</si>
  <si>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</si>
  <si>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</si>
  <si>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</si>
  <si>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</si>
  <si>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</si>
  <si>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</si>
  <si>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</si>
  <si>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</si>
  <si>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</si>
  <si>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</si>
  <si>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</si>
  <si>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</si>
  <si>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</si>
  <si>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</si>
  <si>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</si>
  <si>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</si>
  <si>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</si>
  <si>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</si>
  <si>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</si>
  <si>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</si>
  <si>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</si>
  <si>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</si>
  <si>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</si>
  <si>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</si>
  <si>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</si>
  <si>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</si>
  <si>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</si>
  <si>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</si>
  <si>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</si>
  <si>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</si>
  <si>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</si>
  <si>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</si>
  <si>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</si>
  <si>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</si>
  <si>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</si>
  <si>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</si>
  <si>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</si>
  <si>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</si>
  <si>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</si>
  <si>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</si>
  <si>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</si>
  <si>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</si>
  <si>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</si>
  <si>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</si>
  <si>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</si>
  <si>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</si>
  <si>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</si>
  <si>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</si>
  <si>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</si>
  <si>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</si>
  <si>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</si>
  <si>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</si>
  <si>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</si>
  <si>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</si>
  <si>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</si>
  <si>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</si>
  <si>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</si>
  <si>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</si>
  <si>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</si>
  <si>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</si>
  <si>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</si>
  <si>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</si>
  <si>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</si>
  <si>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</si>
  <si>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</si>
  <si>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</si>
  <si>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</si>
  <si>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</si>
  <si>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</si>
  <si>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</si>
  <si>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</si>
  <si>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</si>
  <si>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</si>
  <si>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</si>
  <si>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</si>
  <si>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</si>
  <si>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</si>
  <si>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</si>
  <si>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</si>
  <si>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</si>
  <si>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</si>
  <si>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</si>
  <si>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</si>
  <si>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</si>
  <si>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</si>
  <si>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</si>
  <si>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</si>
  <si>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</si>
  <si>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</si>
  <si>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</si>
  <si>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</si>
  <si>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</si>
  <si>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</si>
  <si>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</si>
  <si>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</si>
  <si>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</si>
  <si>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</si>
  <si>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</si>
  <si>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</si>
  <si>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</si>
  <si>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</si>
  <si>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</si>
  <si>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</si>
  <si>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</si>
  <si>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</si>
  <si>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</si>
  <si>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</si>
  <si>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</si>
  <si>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</si>
  <si>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</si>
  <si>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</si>
  <si>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</si>
  <si>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</si>
  <si>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</si>
  <si>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</si>
  <si>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</si>
  <si>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</si>
  <si>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</si>
  <si>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</si>
  <si>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</si>
  <si>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</si>
  <si>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</si>
  <si>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</si>
  <si>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</si>
  <si>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</si>
  <si>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</si>
  <si>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</si>
  <si>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</si>
  <si>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</si>
  <si>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</si>
  <si>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</si>
  <si>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</si>
  <si>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</si>
  <si>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</si>
  <si>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</si>
  <si>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</si>
  <si>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</si>
  <si>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</si>
  <si>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</si>
  <si>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</si>
  <si>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</si>
  <si>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</si>
  <si>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</si>
  <si>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</si>
  <si>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</si>
  <si>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</si>
  <si>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</si>
  <si>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</si>
  <si>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</si>
  <si>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</si>
  <si>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</si>
  <si>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</si>
  <si>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</si>
  <si>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</si>
  <si>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</si>
  <si>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</si>
  <si>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</si>
  <si>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</si>
  <si>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</si>
  <si>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</si>
  <si>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</si>
  <si>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</si>
  <si>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</si>
  <si>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</si>
  <si>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</si>
  <si>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</si>
  <si>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</si>
  <si>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</si>
  <si>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</si>
  <si>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</si>
  <si>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</si>
  <si>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</si>
  <si>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</si>
  <si>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</si>
  <si>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</si>
  <si>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</si>
  <si>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</si>
  <si>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</si>
  <si>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</si>
  <si>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</si>
  <si>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</si>
  <si>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</si>
  <si>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</si>
  <si>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</si>
  <si>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</si>
  <si>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</si>
  <si>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</si>
  <si>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</si>
  <si>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</si>
  <si>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</si>
  <si>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</si>
  <si>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</si>
  <si>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</si>
  <si>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</si>
  <si>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</si>
  <si>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</si>
  <si>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</si>
  <si>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</si>
  <si>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</si>
  <si>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</si>
  <si>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</si>
  <si>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</si>
  <si>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</si>
  <si>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</si>
  <si>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</si>
  <si>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</si>
  <si>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</si>
  <si>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</si>
  <si>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</si>
  <si>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</si>
  <si>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</si>
  <si>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</si>
  <si>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</si>
  <si>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</si>
  <si>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</si>
  <si>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</si>
  <si>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</si>
  <si>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</si>
  <si>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</si>
  <si>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</si>
  <si>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</si>
  <si>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</si>
  <si>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</si>
  <si>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</si>
  <si>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</si>
  <si>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</si>
  <si>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</si>
  <si>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</si>
  <si>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</si>
  <si>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</si>
  <si>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</si>
  <si>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</si>
  <si>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</si>
  <si>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</si>
  <si>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</si>
  <si>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</si>
  <si>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</si>
  <si>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</si>
  <si>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</si>
  <si>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</si>
  <si>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</si>
  <si>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</si>
  <si>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</si>
  <si>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</si>
  <si>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</si>
  <si>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</si>
  <si>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</si>
  <si>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</si>
  <si>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</si>
  <si>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</si>
  <si>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</si>
  <si>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</si>
  <si>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</si>
  <si>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</si>
  <si>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</si>
  <si>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</si>
  <si>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</si>
  <si>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</si>
  <si>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</si>
  <si>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</si>
  <si>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</si>
  <si>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</si>
  <si>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</si>
  <si>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</si>
  <si>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</si>
  <si>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</si>
  <si>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</si>
  <si>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</si>
  <si>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</si>
  <si>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</si>
  <si>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</si>
  <si>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</si>
  <si>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</si>
  <si>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</si>
  <si>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</si>
  <si>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</si>
  <si>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</si>
  <si>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</si>
  <si>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</si>
  <si>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</si>
  <si>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</si>
  <si>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</si>
  <si>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</si>
  <si>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</si>
  <si>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</si>
  <si>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</si>
  <si>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</si>
  <si>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</si>
  <si>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</si>
  <si>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</si>
  <si>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</si>
  <si>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</si>
  <si>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</si>
  <si>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</si>
  <si>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</si>
  <si>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</si>
  <si>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</si>
  <si>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</si>
  <si>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</si>
  <si>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</si>
  <si>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</si>
  <si>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</si>
  <si>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</si>
  <si>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</si>
  <si>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</si>
  <si>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</si>
  <si>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</si>
  <si>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</si>
  <si>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</si>
  <si>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</si>
  <si>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</si>
  <si>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</si>
  <si>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</si>
  <si>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</si>
  <si>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</si>
  <si>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</si>
  <si>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</si>
  <si>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</si>
  <si>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</si>
  <si>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</si>
  <si>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</si>
  <si>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</si>
  <si>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</si>
  <si>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</si>
  <si>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</si>
  <si>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</si>
  <si>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</si>
  <si>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</si>
  <si>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</si>
  <si>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</si>
  <si>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</si>
  <si>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</si>
  <si>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</si>
  <si>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</si>
  <si>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</si>
  <si>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</si>
  <si>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</si>
  <si>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</si>
  <si>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</si>
  <si>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</si>
  <si>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</si>
  <si>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</si>
  <si>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</si>
  <si>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</si>
  <si>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</si>
  <si>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</si>
  <si>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</si>
  <si>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</si>
  <si>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</si>
  <si>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</si>
  <si>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</si>
  <si>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</si>
  <si>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</si>
  <si>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</si>
  <si>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</si>
  <si>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</si>
  <si>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</si>
  <si>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</si>
  <si>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</si>
  <si>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</si>
  <si>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</si>
  <si>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</si>
  <si>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</si>
  <si>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</si>
  <si>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</si>
  <si>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</si>
  <si>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</si>
  <si>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</si>
  <si>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</si>
  <si>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</si>
  <si>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</si>
  <si>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</si>
  <si>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</si>
  <si>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</si>
  <si>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</si>
  <si>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</si>
  <si>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</si>
  <si>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</si>
  <si>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</si>
  <si>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</si>
  <si>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</si>
  <si>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</si>
  <si>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</si>
  <si>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</si>
  <si>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</si>
  <si>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</si>
  <si>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</si>
  <si>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</si>
  <si>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</si>
  <si>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</si>
  <si>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</si>
  <si>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</si>
  <si>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</si>
  <si>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</si>
  <si>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</si>
  <si>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</si>
  <si>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</si>
  <si>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</si>
  <si>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</si>
  <si>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</si>
  <si>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</si>
  <si>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</si>
  <si>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</si>
  <si>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</si>
  <si>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</si>
  <si>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</si>
  <si>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</si>
  <si>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</si>
  <si>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</si>
  <si>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</si>
  <si>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</si>
  <si>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</si>
  <si>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</si>
  <si>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</si>
  <si>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</si>
  <si>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</si>
  <si>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</si>
  <si>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</si>
  <si>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</si>
  <si>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</si>
  <si>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</si>
  <si>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</si>
  <si>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</si>
  <si>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</si>
  <si>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</si>
  <si>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</si>
  <si>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</si>
  <si>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</si>
  <si>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</si>
  <si>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</si>
  <si>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</si>
  <si>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</si>
  <si>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</si>
  <si>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</si>
  <si>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</si>
  <si>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</si>
  <si>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</si>
  <si>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</si>
  <si>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</si>
  <si>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</si>
  <si>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</si>
  <si>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</si>
  <si>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</si>
  <si>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</si>
  <si>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</si>
  <si>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</si>
  <si>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</si>
  <si>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</si>
  <si>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</si>
  <si>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</si>
  <si>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</si>
  <si>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</si>
  <si>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</si>
  <si>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</si>
  <si>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</si>
  <si>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</si>
  <si>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</si>
  <si>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</si>
  <si>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</si>
  <si>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</si>
  <si>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</si>
  <si>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</si>
  <si>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</si>
  <si>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</si>
  <si>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</si>
  <si>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</si>
  <si>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</si>
  <si>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</si>
  <si>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</si>
  <si>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</si>
  <si>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</si>
  <si>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</si>
  <si>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</si>
  <si>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</si>
  <si>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</si>
  <si>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</si>
  <si>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</si>
  <si>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</si>
  <si>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</si>
  <si>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</si>
  <si>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</si>
  <si>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</si>
  <si>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</si>
  <si>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</si>
  <si>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</si>
  <si>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</si>
  <si>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</si>
  <si>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</si>
  <si>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</si>
  <si>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</si>
  <si>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</si>
  <si>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</si>
  <si>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</si>
  <si>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</si>
  <si>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</si>
  <si>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</si>
  <si>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</si>
  <si>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</si>
  <si>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</si>
  <si>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</si>
  <si>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</si>
  <si>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</si>
  <si>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</si>
  <si>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</si>
  <si>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</si>
  <si>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</si>
  <si>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</si>
  <si>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</si>
  <si>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</si>
  <si>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</si>
  <si>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</si>
  <si>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</si>
  <si>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</si>
  <si>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</si>
  <si>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</si>
  <si>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</si>
  <si>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</si>
  <si>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</si>
  <si>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</si>
  <si>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</si>
  <si>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</si>
  <si>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</si>
  <si>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</si>
  <si>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</si>
  <si>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</si>
  <si>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</si>
  <si>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</si>
  <si>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</si>
  <si>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</si>
  <si>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</si>
  <si>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</si>
  <si>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</si>
  <si>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</si>
  <si>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</si>
  <si>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</si>
  <si>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</si>
  <si>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</si>
  <si>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</si>
  <si>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</si>
  <si>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</si>
  <si>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</si>
  <si>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</si>
  <si>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</si>
  <si>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</si>
  <si>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</si>
  <si>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</si>
  <si>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</si>
  <si>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</si>
  <si>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</si>
  <si>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</si>
  <si>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</si>
  <si>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</si>
  <si>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</si>
  <si>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</si>
  <si>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</si>
  <si>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</si>
  <si>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</si>
  <si>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</si>
  <si>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</si>
  <si>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</si>
  <si>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</si>
  <si>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</si>
  <si>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</si>
  <si>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</si>
  <si>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</si>
  <si>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</si>
  <si>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</si>
  <si>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</si>
  <si>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</si>
  <si>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</si>
  <si>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</si>
  <si>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</si>
  <si>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</si>
  <si>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</si>
  <si>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</si>
  <si>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</si>
  <si>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</si>
  <si>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</si>
  <si>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</si>
  <si>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</si>
  <si>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</si>
  <si>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</si>
  <si>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</si>
  <si>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</si>
  <si>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</si>
  <si>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</si>
  <si>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</si>
  <si>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</si>
  <si>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</si>
  <si>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</si>
  <si>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</si>
  <si>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</si>
  <si>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</si>
  <si>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</si>
  <si>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</si>
  <si>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</si>
  <si>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</si>
  <si>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</si>
  <si>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</si>
  <si>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</si>
  <si>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</si>
  <si>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</si>
  <si>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</si>
  <si>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</si>
  <si>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</si>
  <si>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</si>
  <si>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</si>
  <si>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</si>
  <si>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</si>
  <si>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</si>
  <si>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</si>
  <si>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</si>
  <si>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</si>
  <si>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</si>
  <si>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</si>
  <si>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</si>
  <si>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</si>
  <si>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</si>
  <si>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</si>
  <si>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</si>
  <si>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</si>
  <si>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</si>
  <si>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</si>
  <si>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</si>
  <si>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</si>
  <si>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</si>
  <si>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</si>
  <si>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</si>
  <si>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</si>
  <si>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</si>
  <si>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</si>
  <si>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</si>
  <si>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</si>
  <si>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</si>
  <si>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</si>
  <si>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</si>
  <si>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</si>
  <si>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</si>
  <si>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</si>
  <si>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</si>
  <si>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</si>
  <si>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</si>
  <si>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</si>
  <si>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</si>
  <si>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</si>
  <si>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</si>
  <si>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</si>
  <si>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</si>
  <si>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</si>
  <si>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</si>
  <si>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</si>
  <si>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</si>
  <si>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</si>
  <si>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</si>
  <si>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</si>
  <si>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</si>
  <si>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</si>
  <si>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</si>
  <si>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</si>
  <si>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</si>
  <si>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</si>
  <si>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</si>
  <si>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</si>
  <si>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</si>
  <si>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</si>
  <si>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</si>
  <si>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</si>
  <si>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</si>
  <si>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</si>
  <si>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</si>
  <si>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</si>
  <si>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</si>
  <si>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</si>
  <si>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</si>
  <si>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</si>
  <si>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</si>
  <si>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</si>
  <si>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</si>
  <si>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</si>
  <si>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</si>
  <si>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</si>
  <si>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</si>
  <si>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</si>
  <si>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</si>
  <si>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</si>
  <si>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</si>
  <si>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</si>
  <si>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</si>
  <si>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</si>
  <si>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</si>
  <si>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</si>
  <si>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</si>
  <si>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</si>
  <si>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</si>
  <si>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</si>
  <si>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</si>
  <si>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</si>
  <si>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</si>
  <si>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</si>
  <si>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</si>
  <si>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</si>
  <si>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</si>
  <si>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</si>
  <si>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</si>
  <si>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</si>
  <si>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</si>
  <si>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</si>
  <si>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</si>
  <si>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</si>
  <si>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</si>
  <si>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</si>
  <si>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</si>
  <si>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</si>
  <si>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</si>
  <si>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</si>
  <si>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</si>
  <si>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</si>
  <si>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</si>
  <si>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</si>
  <si>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</si>
  <si>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</si>
  <si>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</si>
  <si>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</si>
  <si>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</si>
  <si>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</si>
  <si>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</si>
  <si>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</si>
  <si>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</si>
  <si>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</si>
  <si>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</si>
  <si>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</si>
  <si>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</si>
  <si>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</si>
  <si>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</si>
  <si>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</si>
  <si>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</si>
  <si>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</si>
  <si>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</si>
  <si>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</si>
  <si>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</si>
  <si>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</si>
  <si>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</si>
  <si>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</si>
  <si>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</si>
  <si>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</si>
  <si>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</si>
  <si>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</si>
  <si>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</si>
  <si>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</si>
  <si>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</si>
  <si>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</si>
  <si>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</si>
  <si>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</si>
  <si>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</si>
  <si>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</si>
  <si>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</si>
  <si>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</si>
  <si>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</si>
  <si>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</si>
  <si>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</si>
  <si>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</si>
  <si>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</si>
  <si>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</si>
  <si>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</si>
  <si>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</si>
  <si>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</si>
  <si>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</si>
  <si>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</si>
  <si>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</si>
  <si>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</si>
  <si>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</si>
  <si>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</si>
  <si>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</si>
  <si>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</si>
  <si>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</si>
  <si>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</si>
  <si>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</si>
  <si>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</si>
  <si>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</si>
  <si>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</si>
  <si>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</si>
  <si>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</si>
  <si>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</si>
  <si>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</si>
  <si>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</si>
  <si>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</si>
  <si>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</si>
  <si>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</si>
  <si>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</si>
  <si>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</si>
  <si>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</si>
  <si>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</si>
  <si>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</si>
  <si>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</si>
  <si>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</si>
  <si>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</si>
  <si>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</si>
  <si>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</si>
  <si>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</si>
  <si>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</si>
  <si>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</si>
  <si>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</si>
  <si>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</si>
  <si>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</si>
  <si>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</si>
  <si>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</si>
  <si>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</si>
  <si>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</si>
  <si>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</si>
  <si>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</si>
  <si>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</si>
  <si>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</si>
  <si>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</si>
  <si>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</si>
  <si>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</si>
  <si>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</si>
  <si>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</si>
  <si>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</si>
  <si>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</si>
  <si>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</si>
  <si>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</si>
  <si>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</si>
  <si>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</si>
  <si>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</si>
  <si>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</si>
  <si>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</si>
  <si>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</si>
  <si>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</si>
  <si>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</si>
  <si>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</si>
  <si>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</si>
  <si>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</si>
  <si>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</si>
  <si>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</si>
  <si>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</si>
  <si>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</si>
  <si>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</si>
  <si>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</si>
  <si>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</si>
  <si>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</si>
  <si>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</si>
  <si>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</si>
  <si>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</si>
  <si>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</si>
  <si>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</si>
  <si>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</si>
  <si>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</si>
  <si>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</si>
  <si>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</si>
  <si>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</si>
  <si>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</si>
  <si>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</si>
  <si>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</si>
  <si>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</si>
  <si>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</si>
  <si>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</si>
  <si>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</si>
  <si>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</si>
  <si>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</si>
  <si>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</si>
  <si>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</si>
  <si>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</si>
  <si>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</si>
  <si>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</si>
  <si>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</si>
  <si>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</si>
  <si>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</si>
  <si>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</si>
  <si>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</si>
  <si>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</si>
  <si>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</si>
  <si>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</si>
  <si>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</si>
  <si>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</si>
  <si>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</si>
  <si>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</si>
  <si>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</si>
  <si>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</si>
  <si>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</si>
  <si>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</si>
  <si>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</si>
  <si>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</si>
  <si>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</si>
  <si>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</si>
  <si>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</si>
  <si>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</si>
  <si>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</si>
  <si>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</si>
  <si>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</si>
  <si>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</si>
  <si>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</si>
  <si>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</si>
  <si>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</si>
  <si>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</si>
  <si>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</si>
  <si>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</si>
  <si>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</si>
  <si>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</si>
  <si>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</si>
  <si>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</si>
  <si>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</si>
  <si>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</si>
  <si>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</si>
  <si>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</si>
  <si>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</si>
  <si>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</si>
  <si>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</si>
  <si>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</si>
  <si>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</si>
  <si>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</si>
  <si>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</si>
  <si>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</si>
  <si>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</si>
  <si>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</si>
  <si>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</si>
  <si>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</si>
  <si>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</si>
  <si>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</si>
  <si>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</si>
  <si>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</si>
  <si>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</si>
  <si>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</si>
  <si>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</si>
  <si>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</si>
  <si>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</si>
  <si>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</si>
  <si>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</si>
  <si>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</si>
  <si>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</si>
  <si>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</si>
  <si>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</si>
  <si>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</si>
  <si>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</si>
  <si>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</si>
  <si>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</si>
  <si>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</si>
  <si>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</si>
  <si>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</si>
  <si>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</si>
  <si>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</si>
  <si>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</si>
  <si>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</si>
  <si>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</si>
  <si>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</si>
  <si>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</si>
  <si>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</si>
  <si>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</si>
  <si>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</si>
  <si>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</si>
  <si>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</si>
  <si>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</si>
  <si>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</si>
  <si>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</si>
  <si>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</si>
  <si>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</si>
  <si>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</si>
  <si>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</si>
  <si>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</si>
  <si>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</si>
  <si>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</si>
  <si>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</si>
  <si>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</si>
  <si>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</si>
  <si>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</si>
  <si>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</si>
  <si>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</si>
  <si>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</si>
  <si>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</si>
  <si>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</si>
  <si>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</si>
  <si>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</si>
  <si>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</si>
  <si>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</si>
  <si>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</si>
  <si>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</si>
  <si>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</si>
  <si>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</si>
  <si>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</si>
  <si>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</si>
  <si>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</si>
  <si>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</si>
  <si>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</si>
  <si>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</si>
  <si>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</si>
  <si>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</si>
  <si>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</si>
  <si>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</si>
  <si>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</si>
  <si>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</si>
  <si>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</si>
  <si>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</si>
  <si>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</si>
  <si>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</si>
  <si>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</si>
  <si>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</si>
  <si>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</si>
  <si>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</si>
  <si>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</si>
  <si>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</si>
  <si>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</si>
  <si>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</si>
  <si>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</si>
  <si>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</si>
  <si>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</si>
  <si>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</si>
  <si>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</si>
  <si>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</si>
  <si>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</si>
  <si>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</si>
  <si>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</si>
  <si>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</si>
  <si>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</si>
  <si>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</si>
  <si>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</si>
  <si>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</si>
  <si>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</si>
  <si>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</si>
  <si>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</si>
  <si>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</si>
  <si>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</si>
  <si>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</si>
  <si>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</si>
  <si>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</si>
  <si>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</si>
  <si>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</si>
  <si>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</si>
  <si>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</si>
  <si>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</si>
  <si>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</si>
  <si>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</si>
  <si>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</si>
  <si>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</si>
  <si>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</si>
  <si>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</si>
  <si>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</si>
  <si>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</si>
  <si>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</si>
  <si>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</si>
  <si>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</si>
  <si>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</si>
  <si>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</si>
  <si>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</si>
  <si>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</si>
  <si>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</si>
  <si>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</si>
  <si>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</si>
  <si>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</si>
  <si>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</si>
  <si>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</si>
  <si>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</si>
  <si>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</si>
  <si>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</si>
  <si>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</si>
  <si>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</si>
  <si>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</si>
  <si>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</si>
  <si>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</si>
  <si>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</si>
  <si>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</si>
  <si>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</si>
  <si>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</si>
  <si>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</si>
  <si>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</si>
  <si>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</si>
  <si>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</si>
  <si>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</si>
  <si>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</si>
  <si>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</si>
  <si>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</si>
  <si>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</si>
  <si>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</si>
  <si>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</si>
  <si>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</si>
  <si>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</si>
  <si>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</si>
  <si>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</si>
  <si>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</si>
  <si>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</si>
  <si>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</si>
  <si>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</si>
  <si>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</si>
  <si>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</si>
  <si>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</si>
  <si>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</si>
  <si>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</si>
  <si>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</si>
  <si>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</si>
  <si>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</si>
  <si>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</si>
  <si>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</si>
  <si>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</si>
  <si>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</si>
  <si>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</si>
  <si>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</si>
  <si>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</si>
  <si>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</si>
  <si>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</si>
  <si>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</si>
  <si>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</si>
  <si>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</si>
  <si>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</si>
  <si>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</si>
  <si>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</si>
  <si>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</si>
  <si>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</si>
  <si>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</si>
  <si>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</si>
  <si>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</si>
  <si>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</si>
  <si>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</si>
  <si>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</si>
  <si>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</si>
  <si>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</si>
  <si>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</si>
  <si>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</si>
  <si>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</si>
  <si>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</si>
  <si>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</si>
  <si>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</si>
  <si>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</si>
  <si>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</si>
  <si>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</si>
  <si>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</si>
  <si>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</si>
  <si>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</si>
  <si>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</si>
  <si>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</si>
  <si>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</si>
  <si>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</si>
  <si>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</si>
  <si>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</si>
  <si>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</si>
  <si>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</si>
  <si>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</si>
  <si>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</si>
  <si>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</si>
  <si>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</si>
  <si>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</si>
  <si>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</si>
  <si>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</si>
  <si>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</si>
  <si>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</si>
  <si>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</si>
  <si>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</si>
  <si>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</si>
  <si>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</si>
  <si>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</si>
  <si>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</si>
  <si>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</si>
  <si>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</si>
  <si>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</si>
  <si>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</si>
  <si>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</si>
  <si>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</si>
  <si>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</si>
  <si>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</si>
  <si>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</si>
  <si>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</si>
  <si>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</si>
  <si>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</si>
  <si>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</si>
  <si>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</si>
  <si>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</si>
  <si>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</si>
  <si>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</si>
  <si>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</si>
  <si>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</si>
  <si>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</si>
  <si>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</si>
  <si>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</si>
  <si>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</si>
  <si>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</si>
  <si>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</si>
  <si>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</si>
  <si>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</si>
  <si>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</si>
  <si>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</si>
  <si>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</si>
  <si>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</si>
  <si>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</si>
  <si>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</si>
  <si>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</si>
  <si>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</si>
  <si>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</si>
  <si>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</si>
  <si>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</si>
  <si>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</si>
  <si>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</si>
  <si>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</si>
  <si>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</si>
  <si>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</si>
  <si>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</si>
  <si>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</si>
  <si>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</si>
  <si>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</si>
  <si>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</si>
  <si>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</si>
  <si>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</si>
  <si>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</si>
  <si>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</si>
  <si>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</si>
  <si>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</si>
  <si>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</si>
  <si>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</si>
  <si>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</si>
  <si>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</si>
  <si>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</si>
  <si>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</si>
  <si>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</si>
  <si>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</si>
  <si>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</si>
  <si>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</si>
  <si>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</si>
  <si>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</si>
  <si>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</si>
  <si>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</si>
  <si>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</si>
  <si>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</si>
  <si>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</si>
  <si>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</si>
  <si>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</si>
  <si>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</si>
  <si>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</si>
  <si>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</si>
  <si>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</si>
  <si>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</si>
  <si>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</si>
  <si>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</si>
  <si>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</si>
  <si>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</si>
  <si>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</si>
  <si>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</si>
  <si>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</si>
  <si>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</si>
  <si>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</si>
  <si>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</si>
  <si>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</si>
  <si>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</si>
  <si>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</si>
  <si>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</si>
  <si>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</si>
  <si>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</si>
  <si>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</si>
  <si>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</si>
  <si>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</si>
  <si>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</si>
  <si>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</si>
  <si>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</si>
  <si>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</si>
  <si>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</si>
  <si>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</si>
  <si>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</si>
  <si>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</si>
  <si>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</si>
  <si>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</si>
  <si>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</si>
  <si>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</si>
  <si>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</si>
  <si>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</si>
  <si>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</si>
  <si>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</si>
  <si>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</si>
  <si>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</si>
  <si>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</si>
  <si>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</si>
  <si>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</si>
  <si>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</si>
  <si>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</si>
  <si>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</si>
  <si>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</si>
  <si>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</si>
  <si>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</si>
  <si>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</si>
  <si>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</si>
  <si>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</si>
  <si>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</si>
  <si>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</si>
  <si>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</si>
  <si>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</si>
  <si>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</si>
  <si>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</si>
  <si>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</si>
  <si>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</si>
  <si>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</si>
  <si>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</si>
  <si>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</si>
  <si>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</si>
  <si>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</si>
  <si>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</si>
  <si>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</si>
  <si>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</si>
  <si>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</si>
  <si>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</si>
  <si>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</si>
  <si>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</si>
  <si>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</si>
  <si>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</si>
  <si>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</si>
  <si>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</si>
  <si>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</si>
  <si>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</si>
  <si>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</si>
  <si>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</si>
  <si>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</si>
  <si>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</si>
  <si>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</si>
  <si>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</si>
  <si>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</si>
  <si>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</si>
  <si>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</si>
  <si>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</si>
  <si>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</si>
  <si>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</si>
  <si>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</si>
  <si>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</si>
  <si>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</si>
  <si>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</si>
  <si>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</si>
  <si>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</si>
  <si>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</si>
  <si>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</si>
  <si>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</si>
  <si>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</si>
  <si>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</si>
  <si>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</si>
  <si>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</si>
  <si>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</si>
  <si>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</si>
  <si>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</si>
  <si>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</si>
  <si>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</si>
  <si>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</si>
  <si>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</si>
  <si>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</si>
  <si>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</si>
  <si>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</si>
  <si>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</si>
  <si>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</si>
  <si>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</si>
  <si>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</si>
  <si>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</si>
  <si>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</si>
  <si>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</si>
  <si>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</si>
  <si>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</si>
  <si>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</si>
  <si>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</si>
  <si>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</si>
  <si>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</si>
  <si>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</si>
  <si>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</si>
  <si>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</si>
  <si>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</si>
  <si>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</si>
  <si>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</si>
  <si>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</si>
  <si>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</si>
  <si>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</si>
  <si>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</si>
  <si>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</si>
  <si>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</si>
  <si>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</si>
  <si>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</si>
  <si>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</si>
  <si>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</si>
  <si>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</si>
  <si>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</si>
  <si>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</si>
  <si>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</si>
  <si>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</si>
  <si>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</si>
  <si>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</si>
  <si>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</si>
  <si>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</si>
  <si>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</si>
  <si>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</si>
  <si>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</si>
  <si>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</si>
  <si>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</si>
  <si>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</si>
  <si>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</si>
  <si>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</si>
  <si>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</si>
  <si>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</si>
  <si>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</si>
  <si>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</si>
  <si>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</si>
  <si>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</si>
  <si>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</si>
  <si>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</si>
  <si>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</si>
  <si>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</si>
  <si>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</si>
  <si>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</si>
  <si>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</si>
  <si>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</si>
  <si>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</si>
  <si>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</si>
  <si>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</si>
  <si>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</si>
  <si>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</si>
  <si>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</si>
  <si>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</si>
  <si>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</si>
  <si>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</si>
  <si>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</si>
  <si>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</si>
  <si>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</si>
  <si>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</si>
  <si>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</si>
  <si>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</si>
  <si>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</si>
  <si>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</si>
  <si>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</si>
  <si>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</si>
  <si>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</si>
  <si>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</si>
  <si>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</si>
  <si>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</si>
  <si>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</si>
  <si>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</si>
  <si>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</si>
  <si>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</si>
  <si>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</si>
  <si>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</si>
  <si>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</si>
  <si>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</si>
  <si>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</si>
  <si>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</si>
  <si>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</si>
  <si>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</si>
  <si>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</si>
  <si>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</si>
  <si>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</si>
  <si>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</si>
  <si>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</si>
  <si>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</si>
  <si>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</si>
  <si>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</si>
  <si>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</si>
  <si>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</si>
  <si>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</si>
  <si>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</si>
  <si>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</si>
  <si>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</si>
  <si>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</si>
  <si>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</si>
  <si>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</si>
  <si>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</si>
  <si>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</si>
  <si>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</si>
  <si>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</si>
  <si>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</si>
  <si>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</si>
  <si>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</si>
  <si>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</si>
  <si>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</si>
  <si>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</si>
  <si>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</si>
  <si>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</si>
  <si>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</si>
  <si>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</si>
  <si>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</si>
  <si>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</si>
  <si>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</si>
  <si>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</si>
  <si>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</si>
  <si>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</si>
  <si>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</si>
  <si>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</si>
  <si>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</si>
  <si>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</si>
  <si>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</si>
  <si>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</si>
  <si>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</si>
  <si>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</si>
  <si>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</si>
  <si>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</si>
  <si>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</si>
  <si>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</si>
  <si>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</si>
  <si>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</si>
  <si>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</si>
  <si>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</si>
  <si>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</si>
  <si>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</si>
  <si>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</si>
  <si>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</si>
  <si>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</si>
  <si>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</si>
  <si>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</si>
  <si>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</si>
  <si>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</si>
  <si>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</si>
  <si>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</si>
  <si>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</si>
  <si>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</si>
  <si>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</si>
  <si>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</si>
  <si>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</si>
  <si>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</si>
  <si>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</si>
  <si>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</si>
  <si>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</si>
  <si>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</si>
  <si>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</si>
  <si>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</si>
  <si>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</si>
  <si>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</si>
  <si>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</si>
  <si>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</si>
  <si>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</si>
  <si>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</si>
  <si>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</si>
  <si>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</si>
  <si>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</si>
  <si>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</si>
  <si>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</si>
  <si>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</si>
  <si>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</si>
  <si>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</si>
  <si>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</si>
  <si>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</si>
  <si>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</si>
  <si>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</si>
  <si>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</si>
  <si>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</si>
  <si>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</si>
  <si>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</si>
  <si>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</si>
  <si>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</si>
  <si>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</si>
  <si>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</si>
  <si>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</si>
  <si>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</si>
  <si>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</si>
  <si>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</si>
  <si>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</si>
  <si>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</si>
  <si>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</si>
  <si>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</si>
  <si>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</si>
  <si>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</si>
  <si>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</si>
  <si>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</si>
  <si>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</si>
  <si>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</si>
  <si>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</si>
  <si>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</si>
  <si>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</si>
  <si>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</si>
  <si>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</si>
  <si>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</si>
  <si>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</si>
  <si>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</si>
  <si>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</si>
  <si>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</si>
  <si>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</si>
  <si>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</si>
  <si>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</si>
  <si>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</si>
  <si>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</si>
  <si>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</si>
  <si>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</si>
  <si>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</si>
  <si>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</si>
  <si>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</si>
  <si>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</si>
  <si>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</si>
  <si>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</si>
  <si>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</si>
  <si>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</si>
  <si>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</si>
  <si>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</si>
  <si>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</si>
  <si>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</si>
  <si>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</si>
  <si>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</si>
  <si>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</si>
  <si>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</si>
  <si>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</si>
  <si>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</si>
  <si>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</si>
  <si>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</si>
  <si>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</si>
  <si>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</si>
  <si>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</si>
  <si>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</si>
  <si>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</si>
  <si>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</si>
  <si>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</si>
  <si>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</si>
  <si>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</si>
  <si>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</si>
  <si>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</si>
  <si>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</si>
  <si>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</si>
  <si>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</si>
  <si>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</si>
  <si>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</si>
  <si>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</si>
  <si>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</si>
  <si>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</si>
  <si>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</si>
  <si>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</si>
  <si>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</si>
  <si>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</si>
  <si>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</si>
  <si>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</si>
  <si>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</si>
  <si>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</si>
  <si>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</si>
  <si>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</si>
  <si>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</si>
  <si>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</si>
  <si>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</si>
  <si>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</si>
  <si>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</si>
  <si>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</si>
  <si>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</si>
  <si>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</si>
  <si>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</si>
  <si>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</si>
  <si>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</si>
  <si>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</si>
  <si>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</si>
  <si>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</si>
  <si>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</si>
  <si>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</si>
  <si>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</si>
  <si>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</si>
  <si>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</si>
  <si>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</si>
  <si>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</si>
  <si>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</si>
  <si>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</si>
  <si>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</si>
  <si>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</si>
  <si>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</si>
  <si>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</si>
  <si>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</si>
  <si>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</si>
  <si>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</si>
  <si>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</si>
  <si>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</si>
  <si>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</si>
  <si>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</si>
  <si>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</si>
  <si>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</si>
  <si>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</si>
  <si>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</si>
  <si>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</si>
  <si>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</si>
  <si>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</si>
  <si>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</si>
  <si>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</si>
  <si>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</si>
  <si>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</si>
  <si>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</si>
  <si>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</si>
  <si>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</si>
  <si>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</si>
  <si>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</si>
  <si>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</si>
  <si>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</si>
  <si>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</si>
  <si>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</si>
  <si>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</si>
  <si>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</si>
  <si>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</si>
  <si>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</si>
  <si>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</si>
  <si>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</si>
  <si>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</si>
  <si>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</si>
  <si>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</si>
  <si>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</si>
  <si>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</si>
  <si>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</si>
  <si>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</si>
  <si>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</si>
  <si>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</si>
  <si>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</si>
  <si>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</si>
  <si>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</si>
  <si>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</si>
  <si>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</si>
  <si>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</si>
  <si>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</si>
  <si>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</si>
  <si>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</si>
  <si>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</si>
  <si>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</si>
  <si>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</si>
  <si>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</si>
  <si>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</si>
  <si>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</si>
  <si>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</si>
  <si>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</si>
  <si>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</si>
  <si>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</si>
  <si>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</si>
  <si>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</si>
  <si>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</si>
  <si>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</si>
  <si>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</si>
  <si>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</si>
  <si>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</si>
  <si>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</si>
  <si>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</si>
  <si>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</si>
  <si>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</si>
  <si>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</si>
  <si>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</si>
  <si>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</si>
  <si>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</si>
  <si>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</si>
  <si>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</si>
  <si>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</si>
  <si>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</si>
  <si>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</si>
  <si>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</si>
  <si>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</si>
  <si>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</si>
  <si>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</si>
  <si>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</si>
  <si>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</si>
  <si>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</si>
  <si>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</si>
  <si>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</si>
  <si>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</si>
  <si>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</si>
  <si>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</si>
  <si>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</si>
  <si>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</si>
  <si>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</si>
  <si>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</si>
  <si>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</si>
  <si>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</si>
  <si>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</si>
  <si>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</si>
  <si>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</si>
  <si>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</si>
  <si>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</si>
  <si>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</si>
  <si>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</si>
  <si>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</si>
  <si>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</si>
  <si>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</si>
  <si>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</si>
  <si>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</si>
  <si>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</si>
  <si>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</si>
  <si>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</si>
  <si>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</si>
  <si>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</si>
  <si>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</si>
  <si>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</si>
  <si>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</si>
  <si>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</si>
  <si>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</si>
  <si>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</si>
  <si>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</si>
  <si>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</si>
  <si>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</si>
  <si>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</si>
  <si>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</si>
  <si>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</si>
  <si>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</si>
  <si>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</si>
  <si>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</si>
  <si>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</si>
  <si>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</si>
  <si>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</si>
  <si>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</si>
  <si>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</si>
  <si>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</si>
  <si>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</si>
  <si>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</si>
  <si>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</si>
  <si>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</si>
  <si>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</si>
  <si>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</si>
  <si>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</si>
  <si>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</si>
  <si>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</si>
  <si>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</si>
  <si>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</si>
  <si>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</si>
  <si>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</si>
  <si>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</si>
  <si>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</si>
  <si>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</si>
  <si>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</si>
  <si>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</si>
  <si>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</si>
  <si>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</si>
  <si>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</si>
  <si>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</si>
  <si>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</si>
  <si>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</si>
  <si>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</si>
  <si>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</si>
  <si>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</si>
  <si>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</si>
  <si>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</si>
  <si>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</si>
  <si>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</si>
  <si>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</si>
  <si>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</si>
  <si>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</si>
  <si>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</si>
  <si>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</si>
  <si>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</si>
  <si>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</si>
  <si>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</si>
  <si>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</si>
  <si>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</si>
  <si>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</si>
  <si>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</si>
  <si>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</si>
  <si>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</si>
  <si>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</si>
  <si>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</si>
  <si>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</si>
  <si>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</si>
  <si>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</si>
  <si>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</si>
  <si>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</si>
  <si>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</si>
  <si>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</si>
  <si>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</si>
  <si>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</si>
  <si>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</si>
  <si>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</si>
  <si>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</si>
  <si>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</si>
  <si>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</si>
  <si>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</si>
  <si>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</si>
  <si>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</si>
  <si>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</si>
  <si>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</si>
  <si>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</si>
  <si>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</si>
  <si>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</si>
  <si>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</si>
  <si>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</si>
  <si>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</si>
  <si>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</si>
  <si>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</si>
  <si>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</si>
  <si>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</si>
  <si>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</si>
  <si>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</si>
  <si>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</si>
  <si>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</si>
  <si>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</si>
  <si>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</si>
  <si>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</si>
  <si>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</si>
  <si>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</si>
  <si>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</si>
  <si>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</si>
  <si>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</si>
  <si>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</si>
  <si>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</si>
  <si>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</si>
  <si>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</si>
  <si>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</si>
  <si>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</si>
  <si>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</si>
  <si>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</si>
  <si>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</si>
  <si>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</si>
  <si>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</si>
  <si>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</si>
  <si>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</si>
  <si>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</si>
  <si>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</si>
  <si>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</si>
  <si>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</si>
  <si>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</si>
  <si>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</si>
  <si>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</si>
  <si>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</si>
  <si>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</si>
  <si>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</si>
  <si>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</si>
  <si>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</si>
  <si>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</si>
  <si>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</si>
  <si>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</si>
  <si>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</si>
  <si>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</si>
  <si>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</si>
  <si>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</si>
  <si>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</si>
  <si>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</si>
  <si>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</si>
  <si>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</si>
  <si>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</si>
  <si>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</si>
  <si>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</si>
  <si>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</si>
  <si>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</si>
  <si>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</si>
  <si>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</si>
  <si>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</si>
  <si>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</si>
  <si>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</si>
  <si>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</si>
  <si>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</si>
  <si>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</si>
  <si>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</si>
  <si>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</si>
  <si>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</si>
  <si>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</si>
  <si>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</si>
  <si>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</si>
  <si>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</si>
  <si>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</si>
  <si>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</si>
  <si>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</si>
  <si>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</si>
  <si>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</si>
  <si>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</si>
  <si>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</si>
  <si>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</si>
  <si>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</si>
  <si>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</si>
  <si>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</si>
  <si>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</si>
  <si>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</si>
  <si>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</si>
  <si>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</si>
  <si>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</si>
  <si>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</si>
  <si>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</si>
  <si>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</si>
  <si>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</si>
  <si>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</si>
  <si>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</si>
  <si>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</si>
  <si>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</si>
  <si>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</si>
  <si>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</si>
  <si>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</si>
  <si>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</si>
  <si>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</si>
  <si>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</si>
  <si>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</si>
  <si>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</si>
  <si>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</si>
  <si>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</si>
  <si>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</si>
  <si>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</si>
  <si>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</si>
  <si>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</si>
  <si>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</si>
  <si>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</si>
  <si>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</si>
  <si>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</si>
  <si>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</si>
  <si>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</si>
  <si>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</si>
  <si>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</si>
  <si>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</si>
  <si>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</si>
  <si>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</si>
  <si>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</si>
  <si>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</si>
  <si>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</si>
  <si>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</si>
  <si>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</si>
  <si>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</si>
  <si>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</si>
  <si>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</si>
  <si>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</si>
  <si>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</si>
  <si>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</si>
  <si>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</si>
  <si>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</si>
  <si>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</si>
  <si>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</si>
  <si>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</si>
  <si>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</si>
  <si>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</si>
  <si>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</si>
  <si>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</si>
  <si>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</si>
  <si>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</si>
  <si>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</si>
  <si>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</si>
  <si>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</si>
  <si>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</si>
  <si>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</si>
  <si>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</si>
  <si>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</si>
  <si>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</si>
  <si>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</si>
  <si>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</si>
  <si>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</si>
  <si>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</si>
  <si>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</si>
  <si>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</si>
  <si>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</si>
  <si>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</si>
  <si>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</si>
  <si>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</si>
  <si>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</si>
  <si>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</si>
  <si>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</si>
  <si>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</si>
  <si>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</si>
  <si>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</si>
  <si>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</si>
  <si>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</si>
  <si>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</si>
  <si>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</si>
  <si>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</si>
  <si>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</si>
  <si>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</si>
  <si>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</si>
  <si>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</si>
  <si>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</si>
  <si>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</si>
  <si>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</si>
  <si>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</si>
  <si>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</si>
  <si>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</si>
  <si>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</si>
  <si>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</si>
  <si>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</si>
  <si>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</si>
  <si>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</si>
  <si>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</si>
  <si>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</si>
  <si>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</si>
  <si>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</si>
  <si>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</si>
  <si>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</si>
  <si>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</si>
  <si>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</si>
  <si>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</si>
  <si>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</si>
  <si>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</si>
  <si>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</si>
  <si>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</si>
  <si>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</si>
  <si>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</si>
  <si>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</si>
  <si>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</si>
  <si>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</si>
  <si>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</si>
  <si>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</si>
  <si>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</si>
  <si>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</si>
  <si>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</si>
  <si>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</si>
  <si>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</si>
  <si>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</si>
  <si>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</si>
  <si>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</si>
  <si>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</si>
  <si>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</si>
  <si>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</si>
  <si>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</si>
  <si>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</si>
  <si>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</si>
  <si>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</si>
  <si>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</si>
  <si>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</si>
  <si>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</si>
  <si>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</si>
  <si>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</si>
  <si>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</si>
  <si>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</si>
  <si>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</si>
  <si>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</si>
  <si>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</si>
  <si>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</si>
  <si>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</si>
  <si>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</si>
  <si>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</si>
  <si>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</si>
  <si>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</si>
  <si>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</si>
  <si>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</si>
  <si>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</si>
  <si>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</si>
  <si>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</si>
  <si>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</si>
  <si>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</si>
  <si>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</si>
  <si>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</si>
  <si>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</si>
  <si>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</si>
  <si>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</si>
  <si>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</si>
  <si>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</si>
  <si>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</si>
  <si>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</si>
  <si>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</si>
  <si>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</si>
  <si>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</si>
  <si>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</si>
  <si>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</si>
  <si>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</si>
  <si>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</si>
  <si>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</si>
  <si>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</si>
  <si>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</si>
  <si>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</si>
  <si>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</si>
  <si>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</si>
  <si>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</si>
  <si>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</si>
  <si>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</si>
  <si>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</si>
  <si>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</si>
  <si>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</si>
  <si>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</si>
  <si>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</si>
  <si>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</si>
  <si>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</si>
  <si>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</si>
  <si>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</si>
  <si>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</si>
  <si>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</si>
  <si>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</si>
  <si>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</si>
  <si>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</si>
  <si>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</si>
  <si>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</si>
  <si>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</si>
  <si>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</si>
  <si>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</si>
  <si>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</si>
  <si>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</si>
  <si>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</si>
  <si>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</si>
  <si>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</si>
  <si>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</si>
  <si>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</si>
  <si>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</si>
  <si>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</si>
  <si>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</si>
  <si>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</si>
  <si>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</si>
  <si>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</si>
  <si>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</si>
  <si>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</si>
  <si>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</si>
  <si>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</si>
  <si>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</si>
  <si>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</si>
  <si>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</si>
  <si>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</si>
  <si>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</si>
  <si>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</si>
  <si>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</si>
  <si>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</si>
  <si>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</si>
  <si>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</si>
  <si>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</si>
  <si>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</si>
  <si>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</si>
  <si>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</si>
  <si>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</si>
  <si>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</si>
  <si>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</si>
  <si>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</si>
  <si>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</si>
  <si>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</si>
  <si>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</si>
  <si>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</si>
  <si>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</si>
  <si>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</si>
  <si>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</si>
  <si>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</si>
  <si>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</si>
  <si>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</si>
  <si>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</si>
  <si>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</si>
  <si>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</si>
  <si>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</si>
  <si>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</si>
  <si>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</si>
  <si>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</si>
  <si>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</si>
  <si>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</si>
  <si>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</si>
  <si>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</si>
  <si>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</si>
  <si>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</si>
  <si>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</si>
  <si>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</si>
  <si>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</si>
  <si>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</si>
  <si>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</si>
  <si>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</si>
  <si>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</si>
  <si>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</si>
  <si>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</si>
  <si>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</si>
  <si>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</si>
  <si>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</si>
  <si>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</si>
  <si>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</si>
  <si>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</si>
  <si>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</si>
  <si>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</si>
  <si>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</si>
  <si>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</si>
  <si>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</si>
  <si>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</si>
  <si>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</si>
  <si>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</si>
  <si>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</si>
  <si>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</si>
  <si>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</si>
  <si>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</si>
  <si>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</si>
  <si>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</si>
  <si>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</si>
  <si>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</si>
  <si>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</si>
  <si>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</si>
  <si>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</si>
  <si>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</si>
  <si>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</si>
  <si>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</si>
  <si>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</si>
  <si>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</si>
  <si>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</si>
  <si>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</si>
  <si>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</si>
  <si>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</si>
  <si>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</si>
  <si>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</si>
  <si>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</si>
  <si>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</si>
  <si>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</si>
  <si>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</si>
  <si>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</si>
  <si>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</si>
  <si>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</si>
  <si>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</si>
  <si>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</si>
  <si>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</si>
  <si>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</si>
  <si>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</si>
  <si>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</si>
  <si>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</si>
  <si>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</si>
  <si>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</si>
  <si>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</si>
  <si>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</si>
  <si>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</si>
  <si>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</si>
  <si>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</si>
  <si>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</si>
  <si>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</si>
  <si>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</si>
  <si>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</si>
  <si>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</si>
  <si>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</si>
  <si>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</si>
  <si>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</si>
  <si>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</si>
  <si>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</si>
  <si>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</si>
  <si>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</si>
  <si>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</si>
  <si>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</si>
  <si>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</si>
  <si>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</si>
  <si>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</si>
  <si>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</si>
  <si>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</si>
  <si>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</si>
  <si>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</si>
  <si>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</si>
  <si>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</si>
  <si>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</si>
  <si>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</si>
  <si>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</si>
  <si>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</si>
  <si>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</si>
  <si>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</si>
  <si>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</si>
  <si>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</si>
  <si>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</si>
  <si>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</si>
  <si>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</si>
  <si>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</si>
  <si>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</si>
  <si>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</si>
  <si>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</si>
  <si>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</si>
  <si>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</si>
  <si>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</si>
  <si>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</si>
  <si>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</si>
  <si>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</si>
  <si>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</si>
  <si>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</si>
  <si>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</si>
  <si>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</si>
  <si>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</si>
  <si>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</si>
  <si>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</si>
  <si>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</si>
  <si>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</si>
  <si>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</si>
  <si>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</si>
  <si>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</si>
  <si>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</si>
  <si>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</si>
  <si>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</si>
  <si>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</si>
  <si>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</si>
  <si>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</si>
  <si>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</si>
  <si>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</si>
  <si>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</si>
  <si>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</si>
  <si>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</si>
  <si>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</si>
  <si>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</si>
  <si>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</si>
  <si>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</si>
  <si>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</si>
  <si>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</si>
  <si>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</si>
  <si>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</si>
  <si>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</si>
  <si>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</si>
  <si>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</si>
  <si>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</si>
  <si>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</si>
  <si>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</si>
  <si>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</si>
  <si>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</si>
  <si>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</si>
  <si>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</si>
  <si>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</si>
  <si>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</si>
  <si>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</si>
  <si>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</si>
  <si>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</si>
  <si>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</si>
  <si>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</si>
  <si>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</si>
  <si>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</si>
  <si>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</si>
  <si>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</si>
  <si>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</si>
  <si>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</si>
  <si>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</si>
  <si>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</si>
  <si>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</si>
  <si>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</si>
  <si>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</si>
  <si>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</si>
  <si>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</si>
  <si>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</si>
  <si>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</si>
  <si>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</si>
  <si>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</si>
  <si>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</si>
  <si>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</si>
  <si>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</si>
  <si>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</si>
  <si>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</si>
  <si>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</si>
  <si>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</si>
  <si>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</si>
  <si>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</si>
  <si>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</si>
  <si>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</si>
  <si>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</si>
  <si>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</si>
  <si>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</si>
  <si>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</si>
  <si>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</si>
  <si>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</si>
  <si>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</si>
  <si>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</si>
  <si>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</si>
  <si>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</si>
  <si>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</si>
  <si>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</si>
  <si>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</si>
  <si>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</si>
  <si>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</si>
  <si>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</si>
  <si>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</si>
  <si>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</si>
  <si>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</si>
  <si>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</si>
  <si>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</si>
  <si>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</si>
  <si>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</si>
  <si>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</si>
  <si>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</si>
  <si>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</si>
  <si>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</si>
  <si>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</si>
  <si>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</si>
  <si>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</si>
  <si>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</si>
  <si>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</si>
  <si>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</si>
  <si>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</si>
  <si>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</si>
  <si>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</si>
  <si>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</si>
  <si>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</si>
  <si>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</si>
  <si>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</si>
  <si>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</si>
  <si>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</si>
  <si>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</si>
  <si>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</si>
  <si>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</si>
  <si>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</si>
  <si>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</si>
  <si>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</si>
  <si>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</si>
  <si>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</si>
  <si>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</si>
  <si>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</si>
  <si>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</si>
  <si>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</si>
  <si>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</si>
  <si>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</si>
  <si>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</si>
  <si>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</si>
  <si>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</si>
  <si>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</si>
  <si>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</si>
  <si>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</si>
  <si>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</si>
  <si>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</si>
  <si>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</si>
  <si>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</si>
  <si>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</si>
  <si>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</si>
  <si>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</si>
  <si>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</si>
  <si>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</si>
  <si>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</si>
  <si>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</si>
  <si>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</si>
  <si>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</si>
  <si>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</si>
  <si>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</si>
  <si>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</si>
  <si>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</si>
  <si>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</si>
  <si>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</si>
  <si>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</si>
  <si>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</si>
  <si>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</si>
  <si>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</si>
  <si>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</si>
  <si>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</si>
  <si>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</si>
  <si>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</si>
  <si>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</si>
  <si>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</si>
  <si>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</si>
  <si>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</si>
  <si>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</si>
  <si>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</si>
  <si>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</si>
  <si>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</si>
  <si>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</si>
  <si>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</si>
  <si>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</si>
  <si>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</si>
  <si>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</si>
  <si>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</si>
  <si>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</si>
  <si>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</si>
  <si>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</si>
  <si>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</si>
  <si>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</si>
  <si>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</si>
  <si>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</si>
  <si>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</si>
  <si>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</si>
  <si>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</si>
  <si>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</si>
  <si>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</si>
  <si>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</si>
  <si>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</si>
  <si>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</si>
  <si>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</si>
  <si>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</si>
  <si>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</si>
  <si>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</si>
  <si>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</si>
  <si>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</si>
  <si>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</si>
  <si>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</si>
  <si>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</si>
  <si>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</si>
  <si>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</si>
  <si>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</si>
  <si>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</si>
  <si>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</si>
  <si>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</si>
  <si>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</si>
  <si>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</si>
  <si>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</si>
  <si>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</si>
  <si>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</si>
  <si>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</si>
  <si>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</si>
  <si>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</si>
  <si>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</si>
  <si>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</si>
  <si>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</si>
  <si>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</si>
  <si>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</si>
  <si>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</si>
  <si>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</si>
  <si>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</si>
  <si>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</si>
  <si>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</si>
  <si>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</si>
  <si>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</si>
  <si>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</si>
  <si>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</si>
  <si>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</si>
  <si>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</si>
  <si>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</si>
  <si>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</si>
  <si>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</si>
  <si>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</si>
  <si>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</si>
  <si>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</si>
  <si>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</si>
  <si>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</si>
  <si>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</si>
  <si>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</si>
  <si>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</si>
  <si>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</si>
  <si>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</si>
  <si>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</si>
  <si>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</si>
  <si>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</si>
  <si>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</si>
  <si>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</si>
  <si>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</si>
  <si>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</si>
  <si>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</si>
  <si>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</si>
  <si>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</si>
  <si>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</si>
  <si>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</si>
  <si>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</si>
  <si>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</si>
  <si>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</si>
  <si>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</si>
  <si>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</si>
  <si>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</si>
  <si>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</si>
  <si>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</si>
  <si>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</si>
  <si>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</si>
  <si>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</si>
  <si>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</si>
  <si>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</si>
  <si>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</si>
  <si>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</si>
  <si>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</si>
  <si>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</si>
  <si>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</si>
  <si>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</si>
  <si>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</si>
  <si>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</si>
  <si>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</si>
  <si>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</si>
  <si>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</si>
  <si>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</si>
  <si>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</si>
  <si>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</si>
  <si>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</si>
  <si>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</si>
  <si>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</si>
  <si>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</si>
  <si>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</si>
  <si>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</si>
  <si>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</si>
  <si>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</si>
  <si>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</si>
  <si>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</si>
  <si>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</si>
  <si>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</si>
  <si>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</si>
  <si>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</si>
  <si>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</si>
  <si>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</si>
  <si>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</si>
  <si>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</si>
  <si>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</si>
  <si>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</si>
  <si>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</si>
  <si>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</si>
  <si>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</si>
  <si>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</si>
  <si>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</si>
  <si>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</si>
  <si>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</si>
  <si>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</si>
  <si>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</si>
  <si>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</si>
  <si>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</si>
  <si>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</si>
  <si>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</si>
  <si>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</si>
  <si>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</si>
  <si>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</si>
  <si>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</si>
  <si>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</si>
  <si>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</si>
  <si>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</si>
  <si>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</si>
  <si>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</si>
  <si>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</si>
  <si>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</si>
  <si>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</si>
  <si>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</si>
  <si>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</si>
  <si>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</si>
  <si>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</si>
  <si>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</si>
  <si>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</si>
  <si>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</si>
  <si>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</si>
  <si>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</si>
  <si>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</si>
  <si>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</si>
  <si>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</si>
  <si>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</si>
  <si>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</si>
  <si>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</si>
  <si>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</si>
  <si>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</si>
  <si>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</si>
  <si>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</si>
  <si>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</si>
  <si>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</si>
  <si>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</si>
  <si>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</si>
  <si>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</si>
  <si>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</si>
  <si>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</si>
  <si>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</si>
  <si>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</si>
  <si>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</si>
  <si>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</si>
  <si>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</si>
  <si>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</si>
  <si>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</si>
  <si>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</si>
  <si>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</si>
  <si>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</si>
  <si>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</si>
  <si>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</si>
  <si>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</si>
  <si>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</si>
  <si>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</si>
  <si>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</si>
  <si>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</si>
  <si>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</si>
  <si>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</si>
  <si>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</si>
  <si>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</si>
  <si>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</si>
  <si>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</si>
  <si>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</si>
  <si>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</si>
  <si>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</si>
  <si>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</si>
  <si>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</si>
  <si>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</si>
  <si>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</si>
  <si>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</si>
  <si>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</si>
  <si>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</si>
  <si>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</si>
  <si>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</si>
  <si>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</si>
  <si>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</si>
  <si>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</si>
  <si>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</si>
  <si>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</si>
  <si>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</si>
  <si>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</si>
  <si>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</si>
  <si>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</si>
  <si>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</si>
  <si>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</si>
  <si>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</si>
  <si>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</si>
  <si>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</si>
  <si>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</si>
  <si>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</si>
  <si>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</si>
  <si>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</si>
  <si>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</si>
  <si>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</si>
  <si>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</si>
  <si>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</si>
  <si>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</si>
  <si>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</si>
  <si>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</si>
  <si>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</si>
  <si>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</si>
  <si>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</si>
  <si>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</si>
  <si>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</si>
  <si>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</si>
  <si>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</si>
  <si>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</si>
  <si>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</si>
  <si>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</si>
  <si>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</si>
  <si>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</si>
  <si>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</si>
  <si>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</si>
  <si>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</si>
  <si>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</si>
  <si>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</si>
  <si>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</si>
  <si>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</si>
  <si>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</si>
  <si>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</si>
  <si>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</si>
  <si>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</si>
  <si>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</si>
  <si>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</si>
  <si>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</si>
  <si>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</si>
  <si>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</si>
  <si>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</si>
  <si>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</si>
  <si>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</si>
  <si>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</si>
  <si>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</si>
  <si>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</si>
  <si>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</si>
  <si>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</si>
  <si>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</si>
  <si>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</si>
  <si>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</si>
  <si>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</si>
  <si>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</si>
  <si>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</si>
  <si>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</si>
  <si>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</si>
  <si>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</si>
  <si>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</si>
  <si>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</si>
  <si>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</si>
  <si>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</si>
  <si>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</si>
  <si>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</si>
  <si>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</si>
  <si>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</si>
  <si>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</si>
  <si>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</si>
  <si>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</si>
  <si>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</si>
  <si>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</si>
  <si>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</si>
  <si>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</si>
  <si>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</si>
  <si>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</si>
  <si>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</si>
  <si>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</si>
  <si>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</si>
  <si>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</si>
  <si>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</si>
  <si>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</si>
  <si>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</si>
  <si>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</si>
  <si>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</si>
  <si>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</si>
  <si>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</si>
  <si>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</si>
  <si>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</si>
  <si>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</si>
  <si>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</si>
  <si>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</si>
  <si>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</si>
  <si>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</si>
  <si>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</si>
  <si>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</si>
  <si>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</si>
  <si>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</si>
  <si>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</si>
  <si>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</si>
  <si>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</si>
  <si>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</si>
  <si>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</si>
  <si>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</si>
  <si>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</si>
  <si>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</si>
  <si>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</si>
  <si>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</si>
  <si>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</si>
  <si>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</si>
  <si>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</si>
  <si>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</si>
  <si>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</si>
  <si>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</si>
  <si>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</si>
  <si>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</si>
  <si>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</si>
  <si>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</si>
  <si>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</si>
  <si>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</si>
  <si>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</si>
  <si>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</si>
  <si>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</si>
  <si>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</si>
  <si>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</si>
  <si>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</si>
  <si>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</si>
  <si>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</si>
  <si>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</si>
  <si>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</si>
  <si>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</si>
  <si>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</si>
  <si>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</si>
  <si>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</si>
  <si>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</si>
  <si>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</si>
  <si>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</si>
  <si>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</si>
  <si>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</si>
  <si>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</si>
  <si>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</si>
  <si>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</si>
  <si>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</si>
  <si>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</si>
  <si>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</si>
  <si>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</si>
  <si>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</si>
  <si>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</si>
  <si>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</si>
  <si>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</si>
  <si>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</si>
  <si>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</si>
  <si>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</si>
  <si>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</si>
  <si>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</si>
  <si>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</si>
  <si>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</si>
  <si>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</si>
  <si>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</si>
  <si>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</si>
  <si>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</si>
  <si>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</si>
  <si>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</si>
  <si>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</si>
  <si>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</si>
  <si>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</si>
  <si>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</si>
  <si>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</si>
  <si>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</si>
  <si>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</si>
  <si>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</si>
  <si>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</si>
  <si>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</si>
  <si>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</si>
  <si>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</si>
  <si>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</si>
  <si>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</si>
  <si>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</si>
  <si>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</si>
  <si>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</si>
  <si>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</si>
  <si>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</si>
  <si>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</si>
  <si>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</si>
  <si>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</si>
  <si>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</si>
  <si>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</si>
  <si>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</si>
  <si>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</si>
  <si>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</si>
  <si>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</si>
  <si>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</si>
  <si>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</si>
  <si>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</si>
  <si>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</si>
  <si>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</si>
  <si>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</si>
  <si>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</si>
  <si>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</si>
  <si>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</si>
  <si>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</si>
  <si>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</si>
  <si>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</si>
  <si>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</si>
  <si>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</si>
  <si>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</si>
  <si>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</si>
  <si>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</si>
  <si>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</si>
  <si>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</si>
  <si>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</si>
  <si>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</si>
  <si>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</si>
  <si>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</si>
  <si>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</si>
  <si>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</si>
  <si>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</si>
  <si>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</si>
  <si>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</si>
  <si>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</si>
  <si>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</si>
  <si>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</si>
  <si>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</si>
  <si>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</si>
  <si>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</si>
  <si>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</si>
  <si>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</si>
  <si>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</si>
  <si>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</si>
  <si>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</si>
  <si>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</si>
  <si>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</si>
  <si>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</si>
  <si>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</si>
  <si>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</si>
  <si>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</si>
  <si>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</si>
  <si>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</si>
  <si>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</si>
  <si>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</si>
  <si>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</si>
  <si>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</si>
  <si>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</si>
  <si>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</si>
  <si>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</si>
  <si>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</si>
  <si>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</si>
  <si>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</si>
  <si>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</si>
  <si>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</si>
  <si>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</si>
  <si>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</si>
  <si>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</si>
  <si>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</si>
  <si>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</si>
  <si>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</si>
  <si>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</si>
  <si>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</si>
  <si>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</si>
  <si>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</si>
  <si>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</si>
  <si>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</si>
  <si>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</si>
  <si>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</si>
  <si>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</si>
  <si>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</si>
  <si>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</si>
  <si>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</si>
  <si>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</si>
  <si>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</si>
  <si>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</si>
  <si>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</si>
  <si>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</si>
  <si>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</si>
  <si>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</si>
  <si>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</si>
  <si>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</si>
  <si>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</si>
  <si>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</si>
  <si>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</si>
  <si>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</si>
  <si>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</si>
  <si>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</si>
  <si>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</si>
  <si>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</si>
  <si>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</si>
  <si>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</si>
  <si>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</si>
  <si>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</si>
  <si>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</si>
  <si>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</si>
  <si>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</si>
  <si>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</si>
  <si>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</si>
  <si>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</si>
  <si>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</si>
  <si>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</si>
  <si>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</si>
  <si>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</si>
  <si>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</si>
  <si>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</si>
  <si>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</si>
  <si>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</si>
  <si>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</si>
  <si>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</si>
  <si>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</si>
  <si>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</si>
  <si>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</si>
  <si>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</si>
  <si>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</si>
  <si>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</si>
  <si>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</si>
  <si>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</si>
  <si>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</si>
  <si>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</si>
  <si>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</si>
  <si>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</si>
  <si>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</si>
  <si>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</si>
  <si>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</si>
  <si>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</si>
  <si>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</si>
  <si>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</si>
  <si>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</si>
  <si>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</si>
  <si>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</si>
  <si>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</si>
  <si>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</si>
  <si>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</si>
  <si>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</si>
  <si>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</si>
  <si>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</si>
  <si>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</si>
  <si>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</si>
  <si>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</si>
  <si>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</si>
  <si>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</si>
  <si>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</si>
  <si>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</si>
  <si>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</si>
  <si>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</si>
  <si>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</si>
  <si>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</si>
  <si>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</si>
  <si>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</si>
  <si>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</si>
  <si>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</si>
  <si>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</si>
  <si>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</si>
  <si>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</si>
  <si>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</si>
  <si>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</si>
  <si>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</si>
  <si>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</si>
  <si>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</si>
  <si>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</si>
  <si>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</si>
  <si>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</si>
  <si>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</si>
  <si>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</si>
  <si>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</si>
  <si>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</si>
  <si>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</si>
  <si>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</si>
  <si>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</si>
  <si>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</si>
  <si>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</si>
  <si>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</si>
  <si>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</si>
  <si>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</si>
  <si>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</si>
  <si>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</si>
  <si>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</si>
  <si>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</si>
  <si>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</si>
  <si>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</si>
  <si>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</si>
  <si>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</si>
  <si>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</si>
  <si>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</si>
  <si>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</si>
  <si>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</si>
  <si>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</si>
  <si>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</si>
  <si>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</si>
  <si>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</si>
  <si>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</si>
  <si>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</si>
  <si>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</si>
  <si>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</si>
  <si>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</si>
  <si>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</si>
  <si>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</si>
  <si>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</si>
  <si>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</si>
  <si>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</si>
  <si>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</si>
  <si>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</si>
  <si>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</si>
  <si>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</si>
  <si>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</si>
  <si>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</si>
  <si>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</si>
  <si>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</si>
  <si>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</si>
  <si>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</si>
  <si>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</si>
  <si>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</si>
  <si>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</si>
  <si>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</si>
  <si>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</si>
  <si>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</si>
  <si>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</si>
  <si>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</si>
  <si>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</si>
  <si>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</si>
  <si>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</si>
  <si>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</si>
  <si>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</si>
  <si>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</si>
  <si>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</si>
  <si>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</si>
  <si>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</si>
  <si>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</si>
  <si>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</si>
  <si>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</si>
  <si>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</si>
  <si>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</si>
  <si>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</si>
  <si>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</si>
  <si>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</si>
  <si>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</si>
  <si>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</si>
  <si>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</si>
  <si>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</si>
  <si>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</si>
  <si>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</si>
  <si>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</si>
  <si>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</si>
  <si>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</si>
  <si>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</si>
  <si>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</si>
  <si>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</si>
  <si>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</si>
  <si>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</si>
  <si>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</si>
  <si>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</si>
  <si>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</si>
  <si>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</si>
  <si>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</si>
  <si>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</si>
  <si>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</si>
  <si>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</si>
  <si>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</si>
  <si>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</si>
  <si>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</si>
  <si>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</si>
  <si>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</si>
  <si>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</si>
  <si>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</si>
  <si>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</si>
  <si>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</si>
  <si>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</si>
  <si>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</si>
  <si>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</si>
  <si>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</si>
  <si>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</si>
  <si>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</si>
  <si>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</si>
  <si>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</si>
  <si>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</si>
  <si>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</si>
  <si>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</si>
  <si>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</si>
  <si>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</si>
  <si>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</si>
  <si>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</si>
  <si>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</si>
  <si>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</si>
  <si>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</si>
  <si>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</si>
  <si>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</si>
  <si>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</si>
  <si>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</si>
  <si>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</si>
  <si>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</si>
  <si>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</si>
  <si>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</si>
  <si>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</si>
  <si>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</si>
  <si>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</si>
  <si>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</si>
  <si>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</si>
  <si>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</si>
  <si>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</si>
  <si>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</si>
  <si>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</si>
  <si>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</si>
  <si>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</si>
  <si>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</si>
  <si>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</si>
  <si>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</si>
  <si>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</si>
  <si>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</si>
  <si>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</si>
  <si>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</si>
  <si>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</si>
  <si>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</si>
  <si>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</si>
  <si>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</si>
  <si>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</si>
  <si>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</si>
  <si>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</si>
  <si>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</si>
  <si>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</si>
  <si>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</si>
  <si>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</si>
  <si>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</si>
  <si>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</si>
  <si>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</si>
  <si>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</si>
  <si>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</si>
  <si>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</si>
  <si>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</si>
  <si>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</si>
  <si>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</si>
  <si>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</si>
  <si>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</si>
  <si>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</si>
  <si>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</si>
  <si>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</si>
  <si>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</si>
  <si>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</si>
  <si>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</si>
  <si>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</si>
  <si>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</si>
  <si>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</si>
  <si>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</si>
  <si>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</si>
  <si>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</si>
  <si>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</si>
  <si>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</si>
  <si>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</si>
  <si>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</si>
  <si>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</si>
  <si>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</si>
  <si>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</si>
  <si>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</si>
  <si>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</si>
  <si>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</si>
  <si>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</si>
  <si>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</si>
  <si>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</si>
  <si>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</si>
  <si>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</si>
  <si>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</si>
  <si>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</si>
  <si>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</si>
  <si>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</si>
  <si>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</si>
  <si>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</si>
  <si>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</si>
  <si>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</si>
  <si>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</si>
  <si>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</si>
  <si>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</si>
  <si>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</si>
  <si>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</si>
  <si>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</si>
  <si>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</si>
  <si>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</si>
  <si>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</si>
  <si>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</si>
  <si>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</si>
  <si>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</si>
  <si>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</si>
  <si>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</si>
  <si>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</si>
  <si>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</si>
  <si>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</si>
  <si>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</si>
  <si>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</si>
  <si>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</si>
  <si>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</si>
  <si>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</si>
  <si>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</si>
  <si>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</si>
  <si>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</si>
  <si>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</si>
  <si>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</si>
  <si>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</si>
  <si>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</si>
  <si>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</si>
  <si>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</si>
  <si>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</si>
  <si>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</si>
  <si>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</si>
  <si>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</si>
  <si>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</si>
  <si>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</si>
  <si>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</si>
  <si>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</si>
  <si>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</si>
  <si>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</si>
  <si>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</si>
  <si>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</si>
  <si>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</si>
  <si>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</si>
  <si>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</si>
  <si>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</si>
  <si>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</si>
  <si>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</si>
  <si>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</si>
  <si>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</si>
  <si>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</si>
  <si>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</si>
  <si>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</si>
  <si>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</si>
  <si>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</si>
  <si>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</si>
  <si>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</si>
  <si>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</si>
  <si>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</si>
  <si>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</si>
  <si>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</si>
  <si>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</si>
  <si>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</si>
  <si>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</si>
  <si>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</si>
  <si>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</si>
  <si>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</si>
  <si>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</si>
  <si>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</si>
  <si>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</si>
  <si>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</si>
  <si>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</si>
  <si>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</si>
  <si>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</si>
  <si>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</si>
  <si>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</si>
  <si>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</si>
  <si>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</si>
  <si>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</si>
  <si>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</si>
  <si>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</si>
  <si>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</si>
  <si>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</si>
  <si>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</si>
  <si>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</si>
  <si>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</si>
  <si>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</si>
  <si>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</si>
  <si>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</si>
  <si>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</si>
  <si>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</si>
  <si>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</si>
  <si>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</si>
  <si>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</si>
  <si>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</si>
  <si>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</si>
  <si>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</si>
  <si>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</si>
  <si>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</si>
  <si>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</si>
  <si>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</si>
  <si>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</si>
  <si>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</si>
  <si>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</si>
  <si>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</si>
  <si>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</si>
  <si>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</si>
  <si>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</si>
  <si>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</si>
  <si>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</si>
  <si>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</si>
  <si>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</si>
  <si>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</si>
  <si>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</si>
  <si>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</si>
  <si>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</si>
  <si>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</si>
  <si>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</si>
  <si>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</si>
  <si>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</si>
  <si>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</si>
  <si>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</si>
  <si>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</si>
  <si>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</si>
  <si>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</si>
  <si>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</si>
  <si>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</si>
  <si>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</si>
  <si>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</si>
  <si>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</si>
  <si>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</si>
  <si>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</si>
  <si>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</si>
  <si>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</si>
  <si>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</si>
  <si>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</si>
  <si>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</si>
  <si>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</si>
  <si>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</si>
  <si>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</si>
  <si>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</si>
  <si>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</si>
  <si>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</si>
  <si>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</si>
  <si>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</si>
  <si>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</si>
  <si>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</si>
  <si>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</si>
  <si>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</si>
  <si>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</si>
  <si>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</si>
  <si>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</si>
  <si>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</si>
  <si>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</si>
  <si>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</si>
  <si>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</si>
  <si>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</si>
  <si>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</si>
  <si>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</si>
  <si>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</si>
  <si>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</si>
  <si>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</si>
  <si>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</si>
  <si>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</si>
  <si>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</si>
  <si>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</si>
  <si>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</si>
  <si>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</si>
  <si>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</si>
  <si>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</si>
  <si>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</si>
  <si>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</si>
  <si>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</si>
  <si>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</si>
  <si>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</si>
  <si>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</si>
  <si>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</si>
  <si>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</si>
  <si>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</si>
  <si>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</si>
  <si>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</si>
  <si>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</si>
  <si>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</si>
  <si>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</si>
  <si>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</si>
  <si>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</si>
  <si>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</si>
  <si>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</si>
  <si>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</si>
  <si>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</si>
  <si>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</si>
  <si>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</si>
  <si>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</si>
  <si>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</si>
  <si>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</si>
  <si>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</si>
  <si>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</si>
  <si>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</si>
  <si>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</si>
  <si>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</si>
  <si>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</si>
  <si>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</si>
  <si>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</si>
  <si>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</si>
  <si>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</si>
  <si>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</si>
  <si>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</si>
  <si>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</si>
  <si>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</si>
  <si>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</si>
  <si>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</si>
  <si>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</si>
  <si>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</si>
  <si>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</si>
  <si>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</si>
  <si>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</si>
  <si>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</si>
  <si>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</si>
  <si>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</si>
  <si>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</si>
  <si>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</si>
  <si>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</si>
  <si>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</si>
  <si>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</si>
  <si>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</si>
  <si>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</si>
  <si>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</si>
  <si>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</si>
  <si>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</si>
  <si>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</si>
  <si>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</si>
  <si>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</si>
  <si>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</si>
  <si>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</si>
  <si>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</si>
  <si>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</si>
  <si>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</si>
  <si>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</si>
  <si>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</si>
  <si>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</si>
  <si>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</si>
  <si>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</si>
  <si>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</si>
  <si>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</si>
  <si>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</si>
  <si>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</si>
  <si>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</si>
  <si>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</si>
  <si>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</si>
  <si>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</si>
  <si>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</si>
  <si>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</si>
  <si>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</si>
  <si>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</si>
  <si>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</si>
  <si>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</si>
  <si>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</si>
  <si>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</si>
  <si>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</si>
  <si>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</si>
  <si>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</si>
  <si>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</si>
  <si>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</si>
  <si>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</si>
  <si>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</si>
  <si>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</si>
  <si>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</si>
  <si>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</si>
  <si>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</si>
  <si>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</si>
  <si>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</si>
  <si>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</si>
  <si>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</si>
  <si>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</si>
  <si>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</si>
  <si>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</si>
  <si>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</si>
  <si>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</si>
  <si>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</si>
  <si>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</si>
  <si>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</si>
  <si>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</si>
  <si>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</si>
  <si>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</si>
  <si>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</si>
  <si>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</si>
  <si>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</si>
  <si>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</si>
  <si>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</si>
  <si>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</si>
  <si>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</si>
  <si>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</si>
  <si>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</si>
  <si>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</si>
  <si>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</si>
  <si>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</si>
  <si>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</si>
  <si>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</si>
  <si>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</si>
  <si>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</si>
  <si>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</si>
  <si>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</si>
  <si>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</si>
  <si>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</si>
  <si>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</si>
  <si>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</si>
  <si>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</si>
  <si>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</si>
  <si>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</si>
  <si>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</si>
  <si>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</si>
  <si>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</si>
  <si>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</si>
  <si>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</si>
  <si>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</si>
  <si>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</si>
  <si>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</si>
  <si>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</si>
  <si>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</si>
  <si>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</si>
  <si>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</si>
  <si>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</si>
  <si>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</si>
  <si>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</si>
  <si>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</si>
  <si>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</si>
  <si>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</si>
  <si>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</si>
  <si>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</si>
  <si>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</si>
  <si>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</si>
  <si>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</si>
  <si>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</si>
  <si>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</si>
  <si>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</si>
  <si>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</si>
  <si>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</si>
  <si>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</si>
  <si>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</si>
  <si>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</si>
  <si>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</si>
  <si>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</si>
  <si>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</si>
  <si>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</si>
  <si>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</si>
  <si>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</si>
  <si>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</si>
  <si>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</si>
  <si>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</si>
  <si>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</si>
  <si>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</si>
  <si>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</si>
  <si>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</si>
  <si>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</si>
  <si>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</si>
  <si>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</si>
  <si>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</si>
  <si>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</si>
  <si>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</si>
  <si>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</si>
  <si>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</si>
  <si>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</si>
  <si>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</si>
  <si>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</si>
  <si>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</si>
  <si>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</si>
  <si>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</si>
  <si>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</si>
  <si>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</si>
  <si>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</si>
  <si>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</si>
  <si>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</si>
  <si>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</si>
  <si>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</si>
  <si>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</si>
  <si>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</si>
  <si>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</si>
  <si>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</si>
  <si>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</si>
  <si>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</si>
  <si>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</si>
  <si>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</si>
  <si>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</si>
  <si>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</si>
  <si>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</si>
  <si>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</si>
  <si>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</si>
  <si>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</si>
  <si>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</si>
  <si>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</si>
  <si>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</si>
  <si>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</si>
  <si>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</si>
  <si>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</si>
  <si>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</si>
  <si>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</si>
  <si>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</si>
  <si>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</si>
  <si>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</si>
  <si>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</si>
  <si>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</si>
  <si>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</si>
  <si>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</si>
  <si>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</si>
  <si>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</si>
  <si>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</si>
  <si>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</si>
  <si>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</si>
  <si>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</si>
  <si>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</si>
  <si>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</si>
  <si>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</si>
  <si>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</si>
  <si>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</si>
  <si>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</si>
  <si>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</si>
  <si>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</si>
  <si>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</si>
  <si>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</si>
  <si>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</si>
  <si>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</si>
  <si>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</si>
  <si>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</si>
  <si>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</si>
  <si>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</si>
  <si>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</si>
  <si>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</si>
  <si>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</si>
  <si>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</si>
  <si>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</si>
  <si>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</si>
  <si>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</si>
  <si>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</si>
  <si>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</si>
  <si>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</si>
  <si>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</si>
  <si>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</si>
  <si>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</si>
  <si>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</si>
  <si>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</si>
  <si>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</si>
  <si>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</si>
  <si>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</si>
  <si>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</si>
  <si>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</si>
  <si>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</si>
  <si>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</si>
  <si>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</si>
  <si>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</si>
  <si>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</si>
  <si>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</si>
  <si>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</si>
  <si>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</si>
  <si>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</si>
  <si>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</si>
  <si>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</si>
  <si>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</si>
  <si>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</si>
  <si>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</si>
  <si>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</si>
  <si>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</si>
  <si>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</si>
  <si>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</si>
  <si>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</si>
  <si>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</si>
  <si>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</si>
  <si>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</si>
  <si>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</si>
  <si>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</si>
  <si>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</si>
  <si>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</si>
  <si>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</si>
  <si>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</si>
  <si>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</si>
  <si>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</si>
  <si>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</si>
  <si>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</si>
  <si>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</si>
  <si>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</si>
  <si>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</si>
  <si>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</si>
  <si>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</si>
  <si>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</si>
  <si>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</si>
  <si>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</si>
  <si>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</si>
  <si>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</si>
  <si>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</si>
  <si>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</si>
  <si>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</si>
  <si>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</si>
  <si>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</si>
  <si>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</si>
  <si>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</si>
  <si>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</si>
  <si>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</si>
  <si>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</si>
  <si>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</si>
  <si>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</si>
  <si>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</si>
  <si>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</si>
  <si>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</si>
  <si>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</si>
  <si>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</si>
  <si>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</si>
  <si>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</si>
  <si>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</si>
  <si>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</si>
  <si>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</si>
  <si>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</si>
  <si>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</si>
  <si>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</si>
  <si>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</si>
  <si>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</si>
  <si>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</si>
  <si>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</si>
  <si>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</si>
  <si>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</si>
  <si>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</si>
  <si>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</si>
  <si>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</si>
  <si>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</si>
  <si>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</si>
  <si>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</si>
  <si>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</si>
  <si>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</si>
  <si>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</si>
  <si>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</si>
  <si>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</si>
  <si>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</si>
  <si>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</si>
  <si>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</si>
  <si>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</si>
  <si>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</si>
  <si>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</si>
  <si>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</si>
  <si>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</si>
  <si>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</si>
  <si>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</si>
  <si>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</si>
  <si>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</si>
  <si>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</si>
  <si>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</si>
  <si>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</si>
  <si>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</si>
  <si>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</si>
  <si>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</si>
  <si>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</si>
  <si>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</si>
  <si>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</si>
  <si>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</si>
  <si>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</si>
  <si>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</si>
  <si>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</si>
  <si>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</si>
  <si>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</si>
  <si>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</si>
  <si>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</si>
  <si>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</si>
  <si>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</si>
  <si>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</si>
  <si>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</si>
  <si>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</si>
  <si>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</si>
  <si>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</si>
  <si>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</si>
  <si>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</si>
  <si>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</si>
  <si>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</si>
  <si>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</si>
  <si>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</si>
  <si>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</si>
  <si>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</si>
  <si>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</si>
  <si>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</si>
  <si>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</si>
  <si>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</si>
  <si>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</si>
  <si>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</si>
  <si>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</si>
  <si>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</si>
  <si>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</si>
  <si>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</si>
  <si>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</si>
  <si>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</si>
  <si>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</si>
  <si>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</si>
  <si>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</si>
  <si>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</si>
  <si>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</si>
  <si>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</si>
  <si>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</si>
  <si>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</si>
  <si>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</si>
  <si>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</si>
  <si>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</si>
  <si>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</si>
  <si>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</si>
  <si>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</si>
  <si>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</si>
  <si>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</si>
  <si>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</si>
  <si>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</si>
  <si>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</si>
  <si>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</si>
  <si>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</si>
  <si>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</si>
  <si>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</si>
  <si>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</si>
  <si>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</si>
  <si>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</si>
  <si>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</si>
  <si>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</si>
  <si>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</si>
  <si>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</si>
  <si>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</si>
  <si>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</si>
  <si>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</si>
  <si>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</si>
  <si>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</si>
  <si>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</si>
  <si>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</si>
  <si>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</si>
  <si>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</si>
  <si>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</si>
  <si>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</si>
  <si>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</si>
  <si>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</si>
  <si>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</si>
  <si>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</si>
  <si>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</si>
  <si>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</si>
  <si>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</si>
  <si>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</si>
  <si>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</si>
  <si>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</si>
  <si>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</si>
  <si>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</si>
  <si>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</si>
  <si>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</si>
  <si>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</si>
  <si>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</si>
  <si>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</si>
  <si>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</si>
  <si>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</si>
  <si>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</si>
  <si>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</si>
  <si>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</si>
  <si>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</si>
  <si>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</si>
  <si>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</si>
  <si>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</si>
  <si>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</si>
  <si>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</si>
  <si>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</si>
  <si>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</si>
  <si>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</si>
  <si>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</si>
  <si>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</si>
  <si>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</si>
  <si>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</si>
  <si>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</si>
  <si>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</si>
  <si>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</si>
  <si>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</si>
  <si>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</si>
  <si>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</si>
  <si>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</si>
  <si>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</si>
  <si>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</si>
  <si>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</si>
  <si>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</si>
  <si>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</si>
  <si>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</si>
  <si>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</si>
  <si>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</si>
  <si>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</si>
  <si>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</si>
  <si>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</si>
  <si>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</si>
  <si>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</si>
  <si>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</si>
  <si>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</si>
  <si>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</si>
  <si>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</si>
  <si>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</si>
  <si>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</si>
  <si>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</si>
  <si>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</si>
  <si>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</si>
  <si>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</si>
  <si>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</si>
  <si>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</si>
  <si>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</si>
  <si>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</si>
  <si>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</si>
  <si>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</si>
  <si>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</si>
  <si>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</si>
  <si>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</si>
  <si>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</si>
  <si>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</si>
  <si>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</si>
  <si>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</si>
  <si>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</si>
  <si>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</si>
  <si>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</si>
  <si>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</si>
  <si>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</si>
  <si>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</si>
  <si>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</si>
  <si>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</si>
  <si>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</si>
  <si>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</si>
  <si>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</si>
  <si>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</si>
  <si>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</si>
  <si>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</si>
  <si>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</si>
  <si>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</si>
  <si>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</si>
  <si>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</si>
  <si>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</si>
  <si>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</si>
  <si>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</si>
  <si>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</si>
  <si>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</si>
  <si>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</si>
  <si>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</si>
  <si>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</si>
  <si>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</si>
  <si>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</si>
  <si>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</si>
  <si>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</si>
  <si>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</si>
  <si>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</si>
  <si>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</si>
  <si>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</si>
  <si>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</si>
  <si>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</si>
  <si>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</si>
  <si>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</si>
  <si>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</si>
  <si>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</si>
  <si>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</si>
  <si>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</si>
  <si>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</si>
  <si>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</si>
  <si>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</si>
  <si>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</si>
  <si>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</si>
  <si>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</si>
  <si>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</si>
  <si>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</si>
  <si>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</si>
  <si>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</si>
  <si>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</si>
  <si>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</si>
  <si>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</si>
  <si>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</si>
  <si>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</si>
  <si>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</si>
  <si>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</si>
  <si>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</si>
  <si>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</si>
  <si>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</si>
  <si>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</si>
  <si>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</si>
  <si>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</si>
  <si>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</si>
  <si>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</si>
  <si>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</si>
  <si>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</si>
  <si>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</si>
  <si>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</si>
  <si>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</si>
  <si>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</si>
  <si>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</si>
  <si>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</si>
  <si>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</si>
  <si>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</si>
  <si>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</si>
  <si>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</si>
  <si>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</si>
  <si>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</si>
  <si>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</si>
  <si>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</si>
  <si>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</si>
  <si>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</si>
  <si>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</si>
  <si>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</si>
  <si>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</si>
  <si>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</si>
  <si>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</si>
  <si>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</si>
  <si>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</si>
  <si>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</si>
  <si>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</si>
  <si>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</si>
  <si>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</si>
  <si>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</si>
  <si>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</si>
  <si>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</si>
  <si>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</si>
  <si>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</si>
  <si>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</si>
  <si>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</si>
  <si>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</si>
  <si>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</si>
  <si>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</si>
  <si>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</si>
  <si>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</si>
  <si>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</si>
  <si>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</si>
  <si>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</si>
  <si>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</si>
  <si>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</si>
  <si>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</si>
  <si>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</si>
  <si>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</si>
  <si>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</si>
  <si>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</si>
  <si>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</si>
  <si>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</si>
  <si>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</si>
  <si>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</si>
  <si>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</si>
  <si>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</si>
  <si>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</si>
  <si>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</si>
  <si>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</si>
  <si>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</si>
  <si>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</si>
  <si>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</si>
  <si>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</si>
  <si>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</si>
  <si>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</si>
  <si>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</si>
  <si>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</si>
  <si>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</si>
  <si>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</si>
  <si>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</si>
  <si>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</si>
  <si>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</si>
  <si>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</si>
  <si>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</si>
  <si>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</si>
  <si>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</si>
  <si>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</si>
  <si>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</si>
  <si>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</si>
  <si>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</si>
  <si>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</si>
  <si>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</si>
  <si>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</si>
  <si>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</si>
  <si>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</si>
  <si>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</si>
  <si>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</si>
  <si>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</si>
  <si>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</si>
  <si>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</si>
  <si>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</si>
  <si>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</si>
  <si>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</si>
  <si>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</si>
  <si>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</si>
  <si>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</si>
  <si>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</si>
  <si>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</si>
  <si>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</si>
  <si>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</si>
  <si>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</si>
  <si>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</si>
  <si>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</si>
  <si>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</si>
  <si>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</si>
  <si>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</si>
  <si>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</si>
  <si>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</si>
  <si>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</si>
  <si>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</si>
  <si>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</si>
  <si>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</si>
  <si>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</si>
  <si>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</si>
  <si>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</si>
  <si>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</si>
  <si>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</si>
  <si>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</si>
  <si>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</si>
  <si>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</si>
  <si>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</si>
  <si>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</si>
  <si>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</si>
  <si>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</si>
  <si>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</si>
  <si>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</si>
  <si>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</si>
  <si>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</si>
  <si>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</si>
  <si>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</si>
  <si>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</si>
  <si>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</si>
  <si>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</si>
  <si>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</si>
  <si>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</si>
  <si>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</si>
  <si>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</si>
  <si>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</si>
  <si>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</si>
  <si>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</si>
  <si>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</si>
  <si>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</si>
  <si>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</si>
  <si>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</si>
  <si>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</si>
  <si>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</si>
  <si>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</si>
  <si>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</si>
  <si>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</si>
  <si>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</si>
  <si>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</si>
  <si>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</si>
  <si>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</si>
  <si>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</si>
  <si>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</si>
  <si>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</si>
  <si>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</si>
  <si>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</si>
  <si>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</si>
  <si>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</si>
  <si>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</si>
  <si>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</si>
  <si>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</si>
  <si>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</si>
  <si>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</si>
  <si>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</si>
  <si>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</si>
  <si>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</si>
  <si>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</si>
  <si>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</si>
  <si>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</si>
  <si>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</si>
  <si>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</si>
  <si>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</si>
  <si>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</si>
  <si>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</si>
  <si>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</si>
  <si>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</si>
  <si>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</si>
  <si>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</si>
  <si>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</si>
  <si>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</si>
  <si>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</si>
  <si>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</si>
  <si>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</si>
  <si>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</si>
  <si>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</si>
  <si>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</si>
  <si>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</si>
  <si>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</si>
  <si>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</si>
  <si>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</si>
  <si>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</si>
  <si>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</si>
  <si>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</si>
  <si>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</si>
  <si>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</si>
  <si>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</si>
  <si>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</si>
  <si>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</si>
  <si>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</si>
  <si>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</si>
  <si>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</si>
  <si>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</si>
  <si>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</si>
  <si>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</si>
  <si>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</si>
  <si>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</si>
  <si>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</si>
  <si>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</si>
  <si>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</si>
  <si>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</si>
  <si>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</si>
  <si>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</si>
  <si>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</si>
  <si>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</si>
  <si>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</si>
  <si>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</si>
  <si>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</si>
  <si>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</si>
  <si>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</si>
  <si>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</si>
  <si>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</si>
  <si>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</si>
  <si>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</si>
  <si>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</si>
  <si>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</si>
  <si>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</si>
  <si>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</si>
  <si>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</si>
  <si>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</si>
  <si>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</si>
  <si>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</si>
  <si>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</si>
  <si>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</si>
  <si>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</si>
  <si>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</si>
  <si>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</si>
  <si>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</si>
  <si>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</si>
  <si>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</si>
  <si>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</si>
  <si>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</si>
  <si>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</si>
  <si>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</si>
  <si>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</si>
  <si>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</si>
  <si>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</si>
  <si>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</si>
  <si>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</si>
  <si>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</si>
  <si>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</si>
  <si>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</si>
  <si>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</si>
  <si>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</si>
  <si>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</si>
  <si>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</si>
  <si>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</si>
  <si>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</si>
  <si>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</si>
  <si>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</si>
  <si>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</si>
  <si>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</si>
  <si>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</si>
  <si>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</si>
  <si>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</si>
  <si>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</si>
  <si>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</si>
  <si>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</si>
  <si>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</si>
  <si>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</si>
  <si>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</si>
  <si>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</si>
  <si>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</si>
  <si>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</si>
  <si>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</si>
  <si>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</si>
  <si>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</si>
  <si>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</si>
  <si>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</si>
  <si>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</si>
  <si>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</si>
  <si>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</si>
  <si>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</si>
  <si>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</si>
  <si>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</si>
  <si>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</si>
  <si>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</si>
  <si>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</si>
  <si>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</si>
  <si>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</si>
  <si>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</si>
  <si>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</si>
  <si>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</si>
  <si>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</si>
  <si>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</si>
  <si>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</si>
  <si>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</si>
  <si>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</si>
  <si>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</si>
  <si>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</si>
  <si>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</si>
  <si>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</si>
  <si>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</si>
  <si>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</si>
  <si>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</si>
  <si>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</si>
  <si>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</si>
  <si>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</si>
  <si>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</si>
  <si>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</si>
  <si>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</si>
  <si>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</si>
  <si>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</si>
  <si>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</si>
  <si>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</si>
  <si>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</si>
  <si>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</si>
  <si>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</si>
  <si>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</si>
  <si>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</si>
  <si>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</si>
  <si>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</si>
  <si>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</si>
  <si>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</si>
  <si>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</si>
  <si>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</si>
  <si>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</si>
  <si>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</si>
  <si>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</si>
  <si>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</si>
  <si>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</si>
  <si>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</si>
  <si>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</si>
  <si>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</si>
  <si>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</si>
  <si>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</si>
  <si>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</si>
  <si>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</si>
  <si>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</si>
  <si>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</si>
  <si>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</si>
  <si>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</si>
  <si>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</si>
  <si>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</si>
  <si>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</si>
  <si>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</si>
  <si>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</si>
  <si>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</si>
  <si>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</si>
  <si>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</si>
  <si>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</si>
  <si>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</si>
  <si>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</si>
  <si>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</si>
  <si>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</si>
  <si>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</si>
  <si>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</si>
  <si>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</si>
  <si>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</si>
  <si>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</si>
  <si>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</si>
  <si>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</si>
  <si>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</si>
  <si>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</si>
  <si>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</si>
  <si>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</si>
  <si>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</si>
  <si>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</si>
  <si>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</si>
  <si>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</si>
  <si>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</si>
  <si>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</si>
  <si>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</si>
  <si>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</si>
  <si>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</si>
  <si>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</si>
  <si>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</si>
  <si>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</si>
  <si>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</si>
  <si>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</si>
  <si>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</si>
  <si>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</si>
  <si>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</si>
  <si>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</si>
  <si>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</si>
  <si>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</si>
  <si>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</si>
  <si>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</si>
  <si>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</si>
  <si>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</si>
  <si>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</si>
  <si>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</si>
  <si>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</si>
  <si>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</si>
  <si>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</si>
  <si>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</si>
  <si>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</si>
  <si>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</si>
  <si>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</si>
  <si>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</si>
  <si>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</si>
  <si>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</si>
  <si>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</si>
  <si>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</si>
  <si>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</si>
  <si>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</si>
  <si>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</si>
  <si>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</si>
  <si>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</si>
  <si>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</si>
  <si>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</si>
  <si>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</si>
  <si>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</si>
  <si>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</si>
  <si>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</si>
  <si>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</si>
  <si>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</si>
  <si>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</si>
  <si>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</si>
  <si>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</si>
  <si>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</si>
  <si>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</si>
  <si>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</si>
  <si>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</si>
  <si>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</si>
  <si>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</si>
  <si>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</si>
  <si>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</si>
  <si>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</si>
  <si>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</si>
  <si>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</si>
  <si>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</si>
  <si>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</si>
  <si>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</si>
  <si>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</si>
  <si>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</si>
  <si>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</si>
  <si>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</si>
  <si>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</si>
  <si>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</si>
  <si>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</si>
  <si>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</si>
  <si>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</si>
  <si>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</si>
  <si>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</si>
  <si>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</si>
  <si>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</si>
  <si>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</si>
  <si>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</si>
  <si>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</si>
  <si>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</si>
  <si>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</si>
  <si>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</si>
  <si>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</si>
  <si>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</si>
  <si>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</si>
  <si>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</si>
  <si>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</si>
  <si>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</si>
  <si>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</si>
  <si>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</si>
  <si>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</si>
  <si>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</si>
  <si>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</si>
  <si>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</si>
  <si>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</si>
  <si>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</si>
  <si>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</si>
  <si>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</si>
  <si>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</si>
  <si>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</si>
  <si>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</si>
  <si>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</si>
  <si>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</si>
  <si>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</si>
  <si>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</si>
  <si>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</si>
  <si>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</si>
  <si>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</si>
  <si>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</si>
  <si>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</si>
  <si>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</si>
  <si>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</si>
  <si>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</si>
  <si>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</si>
  <si>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</si>
  <si>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</si>
  <si>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</si>
  <si>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</si>
  <si>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</si>
  <si>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</si>
  <si>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</si>
  <si>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</si>
  <si>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</si>
  <si>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</si>
  <si>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</si>
  <si>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</si>
  <si>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</si>
  <si>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</si>
  <si>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</si>
  <si>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</si>
  <si>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</si>
  <si>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</si>
  <si>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</si>
  <si>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</si>
  <si>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</si>
  <si>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</si>
  <si>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</si>
  <si>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</si>
  <si>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</si>
  <si>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</si>
  <si>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</si>
  <si>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</si>
  <si>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</si>
  <si>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</si>
  <si>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</si>
  <si>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</si>
  <si>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</si>
  <si>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</si>
  <si>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</si>
  <si>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</si>
  <si>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</si>
  <si>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</si>
  <si>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</si>
  <si>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</si>
  <si>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</si>
  <si>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</si>
  <si>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</si>
  <si>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</si>
  <si>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</si>
  <si>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</si>
  <si>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</si>
  <si>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</si>
  <si>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</si>
  <si>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</si>
  <si>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</si>
  <si>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</si>
  <si>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</si>
  <si>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</si>
  <si>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</si>
  <si>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</si>
  <si>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</si>
  <si>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</si>
  <si>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</si>
  <si>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</si>
  <si>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</si>
  <si>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</si>
  <si>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</si>
  <si>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</si>
  <si>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</si>
  <si>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</si>
  <si>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</si>
  <si>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</si>
  <si>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</si>
  <si>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</si>
  <si>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</si>
  <si>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</si>
  <si>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</si>
  <si>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</si>
  <si>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</si>
  <si>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</si>
  <si>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</si>
  <si>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</si>
  <si>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</si>
  <si>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</si>
  <si>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</si>
  <si>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</si>
  <si>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</si>
  <si>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</si>
  <si>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</si>
  <si>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</si>
  <si>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</si>
  <si>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</si>
  <si>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</si>
  <si>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</si>
  <si>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</si>
  <si>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</si>
  <si>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</si>
  <si>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</si>
  <si>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</si>
  <si>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</si>
  <si>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</si>
  <si>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</si>
  <si>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</si>
  <si>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</si>
  <si>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</si>
  <si>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</si>
  <si>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</si>
  <si>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</si>
  <si>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</si>
  <si>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</si>
  <si>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</si>
  <si>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</si>
  <si>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</si>
  <si>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</si>
  <si>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</si>
  <si>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</si>
  <si>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</si>
  <si>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</si>
  <si>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</si>
  <si>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</si>
  <si>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</si>
  <si>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</si>
  <si>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</si>
  <si>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</si>
  <si>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</si>
  <si>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</si>
  <si>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</si>
  <si>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</si>
  <si>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</si>
  <si>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</si>
  <si>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</si>
  <si>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</si>
  <si>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</si>
  <si>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</si>
  <si>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</si>
  <si>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</si>
  <si>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</si>
  <si>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</si>
  <si>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</si>
  <si>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</si>
  <si>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</si>
  <si>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</si>
  <si>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</si>
  <si>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</si>
  <si>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</si>
  <si>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</si>
  <si>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</si>
  <si>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</si>
  <si>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</si>
  <si>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</si>
  <si>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</si>
  <si>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</si>
  <si>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</si>
  <si>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</si>
  <si>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</si>
  <si>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</si>
  <si>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</si>
  <si>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</si>
  <si>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</si>
  <si>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</si>
  <si>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</si>
  <si>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</si>
  <si>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</si>
  <si>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</si>
  <si>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</si>
  <si>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</si>
  <si>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</si>
  <si>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</si>
  <si>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</si>
  <si>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</si>
  <si>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</si>
  <si>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</si>
  <si>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</si>
  <si>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</si>
  <si>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</si>
  <si>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</si>
  <si>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</si>
  <si>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</si>
  <si>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</si>
  <si>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</si>
  <si>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</si>
  <si>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</si>
  <si>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</si>
  <si>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</si>
  <si>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</si>
  <si>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</si>
  <si>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</si>
  <si>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</si>
  <si>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</si>
  <si>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</si>
  <si>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</si>
  <si>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</si>
  <si>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</si>
  <si>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</si>
  <si>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</si>
  <si>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</si>
  <si>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</si>
  <si>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</si>
  <si>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</si>
  <si>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</si>
  <si>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</si>
  <si>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</si>
  <si>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</si>
  <si>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</si>
  <si>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</si>
  <si>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</si>
  <si>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</si>
  <si>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</si>
  <si>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</si>
  <si>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</si>
  <si>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</si>
  <si>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</si>
  <si>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</si>
  <si>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</si>
  <si>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</si>
  <si>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</si>
  <si>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</si>
  <si>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</si>
  <si>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</si>
  <si>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</si>
  <si>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</si>
  <si>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</si>
  <si>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</si>
  <si>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</si>
  <si>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</si>
  <si>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</si>
  <si>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</si>
  <si>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</si>
  <si>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</si>
  <si>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</si>
  <si>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</si>
  <si>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</si>
  <si>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</si>
  <si>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</si>
  <si>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</si>
  <si>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</si>
  <si>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</si>
  <si>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</si>
  <si>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</si>
  <si>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</si>
  <si>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</si>
  <si>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</si>
  <si>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</si>
  <si>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</si>
  <si>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</si>
  <si>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</si>
  <si>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</si>
  <si>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</si>
  <si>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</si>
  <si>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</si>
  <si>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</si>
  <si>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</si>
  <si>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</si>
  <si>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</si>
  <si>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</si>
  <si>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</si>
  <si>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</si>
  <si>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</si>
  <si>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</si>
  <si>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</si>
  <si>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</si>
  <si>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</si>
  <si>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</si>
  <si>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</si>
  <si>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</si>
  <si>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</si>
  <si>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</si>
  <si>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</si>
  <si>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</si>
  <si>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</si>
  <si>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</si>
  <si>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</si>
  <si>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</si>
  <si>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</si>
  <si>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</si>
  <si>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</si>
  <si>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</si>
  <si>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</si>
  <si>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</si>
  <si>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</si>
  <si>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</si>
  <si>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</si>
  <si>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</si>
  <si>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</si>
  <si>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</si>
  <si>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</si>
  <si>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</si>
  <si>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</si>
  <si>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</si>
  <si>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</si>
  <si>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</si>
  <si>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</si>
  <si>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</si>
  <si>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</si>
  <si>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</si>
  <si>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</si>
  <si>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</si>
  <si>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</si>
  <si>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</si>
  <si>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</si>
  <si>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</si>
  <si>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</si>
  <si>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</si>
  <si>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</si>
  <si>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</si>
  <si>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</si>
  <si>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</si>
  <si>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</si>
  <si>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</si>
  <si>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</si>
  <si>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</si>
  <si>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</si>
  <si>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</si>
  <si>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</si>
  <si>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</si>
  <si>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</si>
  <si>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</si>
  <si>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</si>
  <si>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</si>
  <si>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</si>
  <si>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</si>
  <si>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</si>
  <si>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</si>
  <si>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</si>
  <si>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</si>
  <si>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</si>
  <si>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</si>
  <si>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</si>
  <si>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</si>
  <si>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</si>
  <si>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</si>
  <si>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</si>
  <si>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</si>
  <si>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</si>
  <si>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</si>
  <si>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</si>
  <si>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</si>
  <si>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</si>
  <si>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</si>
  <si>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</si>
  <si>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</si>
  <si>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</si>
  <si>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</si>
  <si>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</si>
  <si>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</si>
  <si>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</si>
  <si>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</si>
  <si>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</si>
  <si>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</si>
  <si>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</si>
  <si>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</si>
  <si>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</si>
  <si>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</si>
  <si>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</si>
  <si>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</si>
  <si>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</si>
  <si>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</si>
  <si>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</si>
  <si>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</si>
  <si>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</si>
  <si>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</si>
  <si>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</si>
  <si>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</si>
  <si>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</si>
  <si>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</si>
  <si>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</si>
  <si>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</si>
  <si>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</si>
  <si>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</si>
  <si>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</si>
  <si>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</si>
  <si>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</si>
  <si>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</si>
  <si>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</si>
  <si>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</si>
  <si>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</si>
  <si>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</si>
  <si>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</si>
  <si>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</si>
  <si>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</si>
  <si>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</si>
  <si>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</si>
  <si>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</si>
  <si>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</si>
  <si>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</si>
  <si>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</si>
  <si>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</si>
  <si>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</si>
  <si>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</si>
  <si>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</si>
  <si>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</si>
  <si>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</si>
  <si>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</si>
  <si>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</si>
  <si>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</si>
  <si>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</si>
  <si>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</si>
  <si>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</si>
  <si>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</si>
  <si>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</si>
  <si>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</si>
  <si>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</si>
  <si>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</si>
  <si>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</si>
  <si>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</si>
  <si>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</si>
  <si>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</si>
  <si>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</si>
  <si>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</si>
  <si>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</si>
  <si>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</si>
  <si>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</si>
  <si>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</si>
  <si>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</si>
  <si>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</si>
  <si>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</si>
  <si>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</si>
  <si>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</si>
  <si>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</si>
  <si>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</si>
  <si>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</si>
  <si>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</si>
  <si>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</si>
  <si>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</si>
  <si>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</si>
  <si>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</si>
  <si>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</si>
  <si>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</si>
  <si>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</si>
  <si>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</si>
  <si>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</si>
  <si>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</si>
  <si>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</si>
  <si>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</si>
  <si>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</si>
  <si>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</si>
  <si>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</si>
  <si>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</si>
  <si>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</si>
  <si>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</si>
  <si>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</si>
  <si>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</si>
  <si>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</si>
  <si>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</si>
  <si>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</si>
  <si>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</si>
  <si>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</si>
  <si>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</si>
  <si>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</si>
  <si>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</si>
  <si>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</si>
  <si>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</si>
  <si>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</si>
  <si>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</si>
  <si>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</si>
  <si>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</si>
  <si>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</si>
  <si>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</si>
  <si>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</si>
  <si>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</si>
  <si>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</si>
  <si>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</si>
  <si>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</si>
  <si>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</si>
  <si>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</si>
  <si>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</si>
  <si>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</si>
  <si>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</si>
  <si>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</si>
  <si>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</si>
  <si>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</si>
  <si>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</si>
  <si>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</si>
  <si>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</si>
  <si>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</si>
  <si>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</si>
  <si>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</si>
  <si>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</si>
  <si>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</si>
  <si>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</si>
  <si>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</si>
  <si>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</si>
  <si>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</si>
  <si>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</si>
  <si>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</si>
  <si>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</si>
  <si>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</si>
  <si>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</si>
  <si>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</si>
  <si>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</si>
  <si>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</si>
  <si>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</si>
  <si>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</si>
  <si>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</si>
  <si>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</si>
  <si>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</si>
  <si>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</si>
  <si>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</si>
  <si>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</si>
  <si>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</si>
  <si>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</si>
  <si>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</si>
  <si>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</si>
  <si>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</si>
  <si>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</si>
  <si>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</si>
  <si>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</si>
  <si>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</si>
  <si>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</si>
  <si>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</si>
  <si>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</si>
  <si>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</si>
  <si>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</si>
  <si>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</si>
  <si>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</si>
  <si>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</si>
  <si>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</si>
  <si>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</si>
  <si>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</si>
  <si>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</si>
  <si>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</si>
  <si>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</si>
  <si>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</si>
  <si>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</si>
  <si>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</si>
  <si>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</si>
  <si>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</si>
  <si>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</si>
  <si>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</si>
  <si>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</si>
  <si>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</si>
  <si>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</si>
  <si>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</si>
  <si>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</si>
  <si>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</si>
  <si>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</si>
  <si>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</si>
  <si>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</si>
  <si>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</si>
  <si>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</si>
  <si>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</si>
  <si>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</si>
  <si>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</si>
  <si>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</si>
  <si>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</si>
  <si>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</si>
  <si>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</si>
  <si>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</si>
  <si>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</si>
  <si>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</si>
  <si>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</si>
  <si>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</si>
  <si>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</si>
  <si>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</si>
  <si>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</si>
  <si>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</si>
  <si>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</si>
  <si>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</si>
  <si>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</si>
  <si>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</si>
  <si>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</si>
  <si>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</si>
  <si>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</si>
  <si>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</si>
  <si>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</si>
  <si>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</si>
  <si>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</si>
  <si>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</si>
  <si>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</si>
  <si>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</si>
  <si>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</si>
  <si>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</si>
  <si>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</si>
  <si>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</si>
  <si>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</si>
  <si>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</si>
  <si>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</si>
  <si>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</si>
  <si>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</si>
  <si>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</si>
  <si>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</si>
  <si>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</si>
  <si>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</si>
  <si>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</si>
  <si>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</si>
  <si>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</si>
  <si>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</si>
  <si>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</si>
  <si>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</si>
  <si>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</si>
  <si>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</si>
  <si>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</si>
  <si>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</si>
  <si>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</si>
  <si>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</si>
  <si>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</si>
  <si>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</si>
  <si>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</si>
  <si>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</si>
  <si>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</si>
  <si>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</si>
  <si>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</si>
  <si>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</si>
  <si>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</si>
  <si>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</si>
  <si>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</si>
  <si>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</si>
  <si>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</si>
  <si>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</si>
  <si>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</si>
  <si>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</si>
  <si>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</si>
  <si>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</si>
  <si>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</si>
  <si>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</si>
  <si>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</si>
  <si>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</si>
  <si>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</si>
  <si>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</si>
  <si>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</si>
  <si>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</si>
  <si>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</si>
  <si>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</si>
  <si>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</si>
  <si>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</si>
  <si>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</si>
  <si>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</si>
  <si>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</si>
  <si>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</si>
  <si>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</si>
  <si>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</si>
  <si>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</si>
  <si>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</si>
  <si>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</si>
  <si>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</si>
  <si>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</si>
  <si>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</si>
  <si>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</si>
  <si>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</si>
  <si>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</si>
  <si>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</si>
  <si>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</si>
  <si>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</si>
  <si>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</si>
  <si>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</si>
  <si>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</si>
  <si>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</si>
  <si>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</si>
  <si>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</si>
  <si>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</si>
  <si>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</si>
  <si>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</si>
  <si>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</si>
  <si>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</si>
  <si>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</si>
  <si>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</si>
  <si>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</si>
  <si>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</si>
  <si>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</si>
  <si>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</si>
  <si>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</si>
  <si>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</si>
  <si>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</si>
  <si>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</si>
  <si>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</si>
  <si>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</si>
  <si>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</si>
  <si>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</si>
  <si>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</si>
  <si>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</si>
  <si>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</si>
  <si>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</si>
  <si>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</si>
  <si>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</si>
  <si>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</si>
  <si>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</si>
  <si>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</si>
  <si>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</si>
  <si>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</si>
  <si>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</si>
  <si>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</si>
  <si>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</si>
  <si>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</si>
  <si>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</si>
  <si>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</si>
  <si>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</si>
  <si>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</si>
  <si>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</si>
  <si>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</si>
  <si>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</si>
  <si>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</si>
  <si>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</si>
  <si>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</si>
  <si>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</si>
  <si>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</si>
  <si>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</si>
  <si>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</si>
  <si>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</si>
  <si>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</si>
  <si>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</si>
  <si>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</si>
  <si>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</si>
  <si>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</si>
  <si>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</si>
  <si>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</si>
  <si>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</si>
  <si>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</si>
  <si>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</si>
  <si>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</si>
  <si>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</si>
  <si>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</si>
  <si>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</si>
  <si>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</si>
  <si>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</si>
  <si>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</si>
  <si>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</si>
  <si>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</si>
  <si>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</si>
  <si>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</si>
  <si>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</si>
  <si>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</si>
  <si>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</si>
  <si>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</si>
  <si>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</si>
  <si>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</si>
  <si>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</si>
  <si>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</si>
  <si>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</si>
  <si>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</si>
  <si>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</si>
  <si>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</si>
  <si>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</si>
  <si>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</si>
  <si>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</si>
  <si>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</si>
  <si>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</si>
  <si>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</si>
  <si>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</si>
  <si>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</si>
  <si>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</si>
  <si>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</si>
  <si>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</si>
  <si>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</si>
  <si>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</si>
  <si>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</si>
  <si>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</si>
  <si>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</si>
  <si>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</si>
  <si>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</si>
  <si>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</si>
  <si>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</si>
  <si>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</si>
  <si>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</si>
  <si>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</si>
  <si>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</si>
  <si>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</si>
  <si>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</si>
  <si>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</si>
  <si>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</si>
  <si>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</si>
  <si>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</si>
  <si>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</si>
  <si>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</si>
  <si>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</si>
  <si>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</si>
  <si>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</si>
  <si>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</si>
  <si>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</si>
  <si>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</si>
  <si>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</si>
  <si>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</si>
  <si>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</si>
  <si>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</si>
  <si>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</si>
  <si>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</si>
  <si>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</si>
  <si>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</si>
  <si>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</si>
  <si>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</si>
  <si>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</si>
  <si>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</si>
  <si>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</si>
  <si>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</si>
  <si>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</si>
  <si>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</si>
  <si>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</si>
  <si>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</si>
  <si>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</si>
  <si>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</si>
  <si>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</si>
  <si>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</si>
  <si>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</si>
  <si>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</si>
  <si>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</si>
  <si>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</si>
  <si>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</si>
  <si>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</si>
  <si>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</si>
  <si>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</si>
  <si>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</si>
  <si>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</si>
  <si>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</si>
  <si>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</si>
  <si>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</si>
  <si>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</si>
  <si>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</si>
  <si>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</si>
  <si>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</si>
  <si>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</si>
  <si>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</si>
  <si>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</si>
  <si>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</si>
  <si>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</si>
  <si>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</si>
  <si>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</si>
  <si>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</si>
  <si>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</si>
  <si>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</si>
  <si>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</si>
  <si>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</si>
  <si>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</si>
  <si>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</si>
  <si>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</si>
  <si>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</si>
  <si>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</si>
  <si>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</si>
  <si>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</si>
  <si>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</si>
  <si>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</si>
  <si>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</si>
  <si>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</si>
  <si>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</si>
  <si>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</si>
  <si>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</si>
  <si>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</si>
  <si>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</si>
  <si>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</si>
  <si>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</si>
  <si>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</si>
  <si>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</si>
  <si>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</si>
  <si>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</si>
  <si>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</si>
  <si>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</si>
  <si>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</si>
  <si>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</si>
  <si>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</si>
  <si>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</si>
  <si>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</si>
  <si>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</si>
  <si>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</si>
  <si>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</si>
  <si>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</si>
  <si>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</si>
  <si>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</si>
  <si>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</si>
  <si>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</si>
  <si>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</si>
  <si>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</si>
  <si>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</si>
  <si>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</si>
  <si>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</si>
  <si>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</si>
  <si>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</si>
  <si>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</si>
  <si>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</si>
  <si>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</si>
  <si>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</si>
  <si>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</si>
  <si>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</si>
  <si>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</si>
  <si>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</si>
  <si>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</si>
  <si>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</si>
  <si>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</si>
  <si>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</si>
  <si>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</si>
  <si>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</si>
  <si>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</si>
  <si>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</si>
  <si>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</si>
  <si>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</si>
  <si>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</si>
  <si>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</si>
  <si>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</si>
  <si>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</si>
  <si>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</si>
  <si>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</si>
  <si>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</si>
  <si>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</si>
  <si>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</si>
  <si>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</si>
  <si>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</si>
  <si>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</si>
  <si>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</si>
  <si>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</si>
  <si>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</si>
  <si>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</si>
  <si>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</si>
  <si>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</si>
  <si>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</si>
  <si>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</si>
  <si>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</si>
  <si>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</si>
  <si>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</si>
  <si>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</si>
  <si>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</si>
  <si>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</si>
  <si>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</si>
  <si>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</si>
  <si>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</si>
  <si>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</si>
  <si>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</si>
  <si>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</si>
  <si>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</si>
  <si>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</si>
  <si>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</si>
  <si>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</si>
  <si>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</si>
  <si>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</si>
  <si>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</si>
  <si>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</si>
  <si>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</si>
  <si>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</si>
  <si>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</si>
  <si>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</si>
  <si>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</si>
  <si>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</si>
  <si>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</si>
  <si>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</si>
  <si>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</si>
  <si>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</si>
  <si>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</si>
  <si>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</si>
  <si>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</si>
  <si>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</si>
  <si>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</si>
  <si>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</si>
  <si>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</si>
  <si>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</si>
  <si>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</si>
  <si>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</si>
  <si>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</si>
  <si>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</si>
  <si>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</si>
  <si>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</si>
  <si>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</si>
  <si>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</si>
  <si>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</si>
  <si>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</si>
  <si>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</si>
  <si>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</si>
  <si>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</si>
  <si>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</si>
  <si>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</si>
  <si>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</si>
  <si>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</si>
  <si>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</si>
  <si>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</si>
  <si>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</si>
  <si>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</si>
  <si>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</si>
  <si>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</si>
  <si>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</si>
  <si>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</si>
  <si>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</si>
  <si>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</si>
  <si>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</si>
  <si>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</si>
  <si>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</si>
  <si>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</si>
  <si>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</si>
  <si>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</si>
  <si>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</si>
  <si>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</si>
  <si>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</si>
  <si>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</si>
  <si>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</si>
  <si>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</si>
  <si>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</si>
  <si>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</si>
  <si>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</si>
  <si>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</si>
  <si>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</si>
  <si>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</si>
  <si>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</si>
  <si>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</si>
  <si>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</si>
  <si>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</si>
  <si>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</si>
  <si>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</si>
  <si>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</si>
  <si>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</si>
  <si>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</si>
  <si>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</si>
  <si>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</si>
  <si>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</si>
  <si>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</si>
  <si>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</si>
  <si>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</si>
  <si>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</si>
  <si>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</si>
  <si>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</si>
  <si>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</si>
  <si>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</si>
  <si>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</si>
  <si>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</si>
  <si>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</si>
  <si>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</si>
  <si>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</si>
  <si>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</si>
  <si>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</si>
  <si>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</si>
  <si>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</si>
  <si>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</si>
  <si>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</si>
  <si>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</si>
  <si>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</si>
  <si>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</si>
  <si>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</si>
  <si>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</si>
  <si>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</si>
  <si>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</si>
  <si>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</si>
  <si>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</si>
  <si>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</si>
  <si>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</si>
  <si>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</si>
  <si>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</si>
  <si>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</si>
  <si>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</si>
  <si>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</si>
  <si>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</si>
  <si>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</si>
  <si>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</si>
  <si>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</si>
  <si>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</si>
  <si>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</si>
  <si>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</si>
  <si>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</si>
  <si>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</si>
  <si>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</si>
  <si>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</si>
  <si>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</si>
  <si>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</si>
  <si>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</si>
  <si>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</si>
  <si>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</si>
  <si>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</si>
  <si>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</si>
  <si>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</si>
  <si>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</si>
  <si>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</si>
  <si>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</si>
  <si>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</si>
  <si>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</si>
  <si>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</si>
  <si>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</si>
  <si>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</si>
  <si>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</si>
  <si>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</si>
  <si>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</si>
  <si>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</si>
  <si>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</si>
  <si>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</si>
  <si>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</si>
  <si>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</si>
  <si>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</si>
  <si>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</si>
  <si>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</si>
  <si>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</si>
  <si>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</si>
  <si>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</si>
  <si>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</si>
  <si>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</si>
  <si>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</si>
  <si>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</si>
  <si>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</si>
  <si>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</si>
  <si>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</si>
  <si>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</si>
  <si>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</si>
  <si>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</si>
  <si>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</si>
  <si>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</si>
  <si>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</si>
  <si>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</si>
  <si>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</si>
  <si>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</si>
  <si>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</si>
  <si>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</si>
  <si>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</si>
  <si>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</si>
  <si>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</si>
  <si>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</si>
  <si>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</si>
  <si>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</si>
  <si>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</si>
  <si>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</si>
  <si>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</si>
  <si>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</si>
  <si>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</si>
  <si>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</si>
  <si>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</si>
  <si>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</si>
  <si>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</si>
  <si>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</si>
  <si>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</si>
  <si>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</si>
  <si>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</si>
  <si>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</si>
  <si>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</si>
  <si>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</si>
  <si>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</si>
  <si>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</si>
  <si>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</si>
  <si>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</si>
  <si>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</si>
  <si>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</si>
  <si>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</si>
  <si>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</si>
  <si>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</si>
  <si>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</si>
  <si>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</si>
  <si>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</si>
  <si>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</si>
  <si>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</si>
  <si>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</si>
  <si>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</si>
  <si>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</si>
  <si>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</si>
  <si>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</si>
  <si>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</si>
  <si>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</si>
  <si>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</si>
  <si>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</si>
  <si>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</si>
  <si>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</si>
  <si>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</si>
  <si>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</si>
  <si>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</si>
  <si>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</si>
  <si>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</si>
  <si>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</si>
  <si>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</si>
  <si>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</si>
  <si>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</si>
  <si>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</si>
  <si>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</si>
  <si>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</si>
  <si>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</si>
  <si>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</si>
  <si>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</si>
  <si>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</si>
  <si>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</si>
  <si>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</si>
  <si>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</si>
  <si>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</si>
  <si>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</si>
  <si>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</si>
  <si>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</si>
  <si>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</si>
  <si>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</si>
  <si>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</si>
  <si>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</si>
  <si>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</si>
  <si>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</si>
  <si>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</si>
  <si>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</si>
  <si>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</si>
  <si>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</si>
  <si>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</si>
  <si>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</si>
  <si>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</si>
  <si>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</si>
  <si>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</si>
  <si>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</si>
  <si>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</si>
  <si>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</si>
  <si>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</si>
  <si>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</si>
  <si>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</si>
  <si>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</si>
  <si>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</si>
  <si>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</si>
  <si>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</si>
  <si>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</si>
  <si>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</si>
  <si>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</si>
  <si>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</si>
  <si>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</si>
  <si>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</si>
  <si>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</si>
  <si>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</si>
  <si>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</si>
  <si>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</si>
  <si>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</si>
  <si>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</si>
  <si>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</si>
  <si>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</si>
  <si>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</si>
  <si>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</si>
  <si>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</si>
  <si>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</si>
  <si>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</si>
  <si>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</si>
  <si>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</si>
  <si>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</si>
  <si>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</si>
  <si>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</si>
  <si>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</si>
  <si>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</si>
  <si>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</si>
  <si>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</si>
  <si>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</si>
  <si>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</si>
  <si>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</si>
  <si>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</si>
  <si>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</si>
  <si>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</si>
  <si>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</si>
  <si>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</si>
  <si>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</si>
  <si>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</si>
  <si>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</si>
  <si>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</si>
  <si>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</si>
  <si>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</si>
  <si>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</si>
  <si>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</si>
  <si>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</si>
  <si>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</si>
  <si>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</si>
  <si>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</si>
  <si>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</si>
  <si>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</si>
  <si>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</si>
  <si>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</si>
  <si>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</si>
  <si>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</si>
  <si>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</si>
  <si>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</si>
  <si>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</si>
  <si>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</si>
  <si>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</si>
  <si>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</si>
  <si>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</si>
  <si>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</si>
  <si>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</si>
  <si>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</si>
  <si>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</si>
  <si>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</si>
  <si>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</si>
  <si>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</si>
  <si>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</si>
  <si>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</si>
  <si>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</si>
  <si>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</si>
  <si>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</si>
  <si>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</si>
  <si>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</si>
  <si>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</si>
  <si>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</si>
  <si>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</si>
  <si>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</si>
  <si>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</si>
  <si>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</si>
  <si>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</si>
  <si>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</si>
  <si>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</si>
  <si>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</si>
  <si>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</si>
  <si>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</si>
  <si>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</si>
  <si>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</si>
  <si>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</si>
  <si>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</si>
  <si>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</si>
  <si>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</si>
  <si>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</si>
  <si>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</si>
  <si>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</si>
  <si>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</si>
  <si>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</si>
  <si>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</si>
  <si>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</si>
  <si>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</si>
  <si>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</si>
  <si>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</si>
  <si>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</si>
  <si>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</si>
  <si>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</si>
  <si>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</si>
  <si>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</si>
  <si>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</si>
  <si>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</si>
  <si>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</si>
  <si>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</si>
  <si>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</si>
  <si>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</si>
  <si>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</si>
  <si>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</si>
  <si>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</si>
  <si>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</si>
  <si>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</si>
  <si>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</si>
  <si>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</si>
  <si>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</si>
  <si>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</si>
  <si>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</si>
  <si>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</si>
  <si>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</si>
  <si>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</si>
  <si>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</si>
  <si>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</si>
  <si>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</si>
  <si>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</si>
  <si>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</si>
  <si>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</si>
  <si>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</si>
  <si>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</si>
  <si>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</si>
  <si>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</si>
  <si>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</si>
  <si>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</si>
  <si>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</si>
  <si>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</si>
  <si>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</si>
  <si>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</si>
  <si>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</si>
  <si>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</si>
  <si>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</si>
  <si>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</si>
  <si>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</si>
  <si>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</si>
  <si>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</si>
  <si>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</si>
  <si>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</si>
  <si>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</si>
  <si>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</si>
  <si>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</si>
  <si>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</si>
  <si>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</si>
  <si>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</si>
  <si>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</si>
  <si>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</si>
  <si>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</si>
  <si>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</si>
  <si>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</si>
  <si>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</si>
  <si>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</si>
  <si>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</si>
  <si>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</si>
  <si>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</si>
  <si>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</si>
  <si>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</si>
  <si>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</si>
  <si>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</si>
  <si>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</si>
  <si>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</si>
  <si>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</si>
  <si>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</si>
  <si>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</si>
  <si>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</si>
  <si>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</si>
  <si>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</si>
  <si>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</si>
  <si>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</si>
  <si>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</si>
  <si>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</si>
  <si>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</si>
  <si>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</si>
  <si>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</si>
  <si>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</si>
  <si>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</si>
  <si>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</si>
  <si>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</si>
  <si>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</si>
  <si>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</si>
  <si>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</si>
  <si>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</si>
  <si>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</si>
  <si>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</si>
  <si>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</si>
  <si>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</si>
  <si>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</si>
  <si>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</si>
  <si>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</si>
  <si>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</si>
  <si>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</si>
  <si>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</si>
  <si>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</si>
  <si>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</si>
  <si>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</si>
  <si>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</si>
  <si>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</si>
  <si>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</si>
  <si>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</si>
  <si>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</si>
  <si>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</si>
  <si>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</si>
  <si>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</si>
  <si>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</si>
  <si>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</si>
  <si>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</si>
  <si>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</si>
  <si>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</si>
  <si>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</si>
  <si>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</si>
  <si>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</si>
  <si>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</si>
  <si>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</si>
  <si>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</si>
  <si>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</si>
  <si>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</si>
  <si>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</si>
  <si>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</si>
  <si>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</si>
  <si>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</si>
  <si>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</si>
  <si>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</si>
  <si>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</si>
  <si>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</si>
  <si>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</si>
  <si>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</si>
  <si>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</si>
  <si>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</si>
  <si>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</si>
  <si>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</si>
  <si>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</si>
  <si>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</si>
  <si>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</si>
  <si>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</si>
  <si>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</si>
  <si>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</si>
  <si>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</si>
  <si>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</si>
  <si>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</si>
  <si>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</si>
  <si>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</si>
  <si>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</si>
  <si>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</si>
  <si>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</si>
  <si>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</si>
  <si>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</si>
  <si>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</si>
  <si>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</si>
  <si>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</si>
  <si>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</si>
  <si>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</si>
  <si>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</si>
  <si>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</si>
  <si>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</si>
  <si>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</si>
  <si>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</si>
  <si>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</si>
  <si>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</si>
  <si>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</si>
  <si>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</si>
  <si>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</si>
  <si>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</si>
  <si>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</si>
  <si>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</si>
  <si>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</si>
  <si>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</si>
  <si>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</si>
  <si>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</si>
  <si>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</si>
  <si>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</si>
  <si>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</si>
  <si>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</si>
  <si>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</si>
  <si>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</si>
  <si>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</si>
  <si>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</si>
  <si>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</si>
  <si>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</si>
  <si>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</si>
  <si>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</si>
  <si>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</si>
  <si>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</si>
  <si>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</si>
  <si>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</si>
  <si>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</si>
  <si>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</si>
  <si>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</si>
  <si>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</si>
  <si>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</si>
  <si>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</si>
  <si>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</si>
  <si>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</si>
  <si>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</si>
  <si>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</si>
  <si>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</si>
  <si>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</si>
  <si>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</si>
  <si>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</si>
  <si>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</si>
  <si>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</si>
  <si>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</si>
  <si>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</si>
  <si>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</si>
  <si>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</si>
  <si>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</si>
  <si>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</si>
  <si>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</si>
  <si>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</si>
  <si>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</si>
  <si>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</si>
  <si>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</si>
  <si>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</si>
  <si>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</si>
  <si>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</si>
  <si>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</si>
  <si>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</si>
  <si>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</si>
  <si>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</si>
  <si>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</si>
  <si>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</si>
  <si>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</si>
  <si>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</si>
  <si>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</si>
  <si>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</si>
  <si>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</si>
  <si>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</si>
  <si>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</si>
  <si>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</si>
  <si>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</si>
  <si>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</si>
  <si>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</si>
  <si>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</si>
  <si>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</si>
  <si>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</si>
  <si>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</si>
  <si>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</si>
  <si>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</si>
  <si>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</si>
  <si>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</si>
  <si>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</si>
  <si>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</si>
  <si>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</si>
  <si>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</si>
  <si>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</si>
  <si>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</si>
  <si>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</si>
  <si>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</si>
  <si>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</si>
  <si>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</si>
  <si>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</si>
  <si>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</si>
  <si>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</si>
  <si>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</si>
  <si>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</si>
  <si>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</si>
  <si>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</si>
  <si>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</si>
  <si>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</si>
  <si>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</si>
  <si>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</si>
  <si>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</si>
  <si>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</si>
  <si>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</si>
  <si>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</si>
  <si>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</si>
  <si>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</si>
  <si>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</si>
  <si>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</si>
  <si>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</si>
  <si>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</si>
  <si>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</si>
  <si>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</si>
  <si>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</si>
  <si>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</si>
  <si>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</si>
  <si>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</si>
  <si>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</si>
  <si>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</si>
  <si>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</si>
  <si>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</si>
  <si>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</si>
  <si>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</si>
  <si>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</si>
  <si>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</si>
  <si>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</si>
  <si>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</si>
  <si>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</si>
  <si>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</si>
  <si>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</si>
  <si>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</si>
  <si>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</si>
  <si>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</si>
  <si>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</si>
  <si>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</si>
  <si>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</si>
  <si>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</si>
  <si>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</si>
  <si>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</si>
  <si>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</si>
  <si>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</si>
  <si>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</si>
  <si>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</si>
  <si>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</si>
  <si>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</si>
  <si>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</si>
  <si>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</si>
  <si>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</si>
  <si>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</si>
  <si>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</si>
  <si>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</si>
  <si>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</si>
  <si>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</si>
  <si>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</si>
  <si>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</si>
  <si>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</si>
  <si>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</si>
  <si>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</si>
  <si>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</si>
  <si>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</si>
  <si>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</si>
  <si>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</si>
  <si>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</si>
  <si>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</si>
  <si>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</si>
  <si>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</si>
  <si>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</si>
  <si>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</si>
  <si>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</si>
  <si>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</si>
  <si>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</si>
  <si>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</si>
  <si>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</si>
  <si>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</si>
  <si>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</si>
  <si>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</si>
  <si>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</si>
  <si>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</si>
  <si>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</si>
  <si>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</si>
  <si>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</si>
  <si>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</si>
  <si>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</si>
  <si>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</si>
  <si>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</si>
  <si>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</si>
  <si>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</si>
  <si>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</si>
  <si>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</si>
  <si>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</si>
  <si>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</si>
  <si>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</si>
  <si>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</si>
  <si>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</si>
  <si>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</si>
  <si>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</si>
  <si>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</si>
  <si>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</si>
  <si>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</si>
  <si>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</si>
  <si>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</si>
  <si>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</si>
  <si>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</si>
  <si>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</si>
  <si>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</si>
  <si>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</si>
  <si>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</si>
  <si>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</si>
  <si>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</si>
  <si>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</si>
  <si>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</si>
  <si>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</si>
  <si>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</si>
  <si>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</si>
  <si>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</si>
  <si>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</si>
  <si>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</si>
  <si>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</si>
  <si>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</si>
  <si>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</si>
  <si>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</si>
  <si>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</si>
  <si>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</si>
  <si>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</si>
  <si>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</si>
  <si>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</si>
  <si>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</si>
  <si>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</si>
  <si>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</si>
  <si>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</si>
  <si>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</si>
  <si>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</si>
  <si>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</si>
  <si>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</si>
  <si>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</si>
  <si>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</si>
  <si>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</si>
  <si>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</si>
  <si>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</si>
  <si>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</si>
  <si>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</si>
  <si>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</si>
  <si>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</si>
  <si>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</si>
  <si>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</si>
  <si>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</si>
  <si>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</si>
  <si>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</si>
  <si>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</si>
  <si>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</si>
  <si>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</si>
  <si>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</si>
  <si>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</si>
  <si>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</si>
  <si>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</si>
  <si>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</si>
  <si>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</si>
  <si>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</si>
  <si>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</si>
  <si>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</si>
  <si>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</si>
  <si>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</si>
  <si>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</si>
  <si>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</si>
  <si>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</si>
  <si>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</si>
  <si>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</si>
  <si>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</si>
  <si>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</si>
  <si>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</si>
  <si>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</si>
  <si>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</si>
  <si>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</si>
  <si>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</si>
  <si>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</si>
  <si>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</si>
  <si>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</si>
  <si>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</si>
  <si>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</si>
  <si>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</si>
  <si>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</si>
  <si>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</si>
  <si>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</si>
  <si>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</si>
  <si>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</si>
  <si>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</si>
  <si>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</si>
  <si>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</si>
  <si>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</si>
  <si>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</si>
  <si>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</si>
  <si>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</si>
  <si>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</si>
  <si>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</si>
  <si>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</si>
  <si>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</si>
  <si>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</si>
  <si>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</si>
  <si>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</si>
  <si>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</si>
  <si>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</si>
  <si>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</si>
  <si>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</si>
  <si>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</si>
  <si>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</si>
  <si>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</si>
  <si>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</si>
  <si>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</si>
  <si>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</si>
  <si>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</si>
  <si>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</si>
  <si>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</si>
  <si>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</si>
  <si>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</si>
  <si>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</si>
  <si>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</si>
  <si>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</si>
  <si>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</si>
  <si>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</si>
  <si>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</si>
  <si>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</si>
  <si>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</si>
  <si>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</si>
  <si>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</si>
  <si>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</si>
  <si>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</si>
  <si>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</si>
  <si>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</si>
  <si>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</si>
  <si>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</si>
  <si>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</si>
  <si>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</si>
  <si>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</si>
  <si>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</si>
  <si>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</si>
  <si>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</si>
  <si>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</si>
  <si>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</si>
  <si>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</si>
  <si>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</si>
  <si>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</si>
  <si>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</si>
  <si>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</si>
  <si>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</si>
  <si>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</si>
  <si>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</si>
  <si>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</si>
  <si>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</si>
  <si>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</si>
  <si>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</si>
  <si>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</si>
  <si>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</si>
  <si>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</si>
  <si>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</si>
  <si>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</si>
  <si>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</si>
  <si>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</si>
  <si>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</si>
  <si>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</si>
  <si>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</si>
  <si>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</si>
  <si>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</si>
  <si>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</si>
  <si>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</si>
  <si>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</si>
  <si>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</si>
  <si>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</si>
  <si>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</si>
  <si>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</si>
  <si>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</si>
  <si>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</si>
  <si>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</si>
  <si>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</si>
  <si>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</si>
  <si>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</si>
  <si>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</si>
  <si>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</si>
  <si>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</si>
  <si>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</si>
  <si>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</si>
  <si>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</si>
  <si>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</si>
  <si>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</si>
  <si>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</si>
  <si>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</si>
  <si>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</si>
  <si>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</si>
  <si>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</si>
  <si>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</si>
  <si>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</si>
  <si>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</si>
  <si>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</si>
  <si>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</si>
  <si>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</si>
  <si>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</si>
  <si>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</si>
  <si>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</si>
  <si>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</si>
  <si>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</si>
  <si>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</si>
  <si>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</si>
  <si>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</si>
  <si>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</si>
  <si>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</si>
  <si>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</si>
  <si>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</si>
  <si>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</si>
  <si>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</si>
  <si>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</si>
  <si>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</si>
  <si>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</si>
  <si>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</si>
  <si>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</si>
  <si>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</si>
  <si>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</si>
  <si>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</si>
  <si>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</si>
  <si>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</si>
  <si>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</si>
  <si>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</si>
  <si>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</si>
  <si>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</si>
  <si>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</si>
  <si>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</si>
  <si>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</si>
  <si>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</si>
  <si>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</si>
  <si>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</si>
  <si>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</si>
  <si>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</si>
  <si>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</si>
  <si>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</si>
  <si>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</si>
  <si>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</si>
  <si>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</si>
  <si>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</si>
  <si>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</si>
  <si>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</si>
  <si>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</si>
  <si>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</si>
  <si>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</si>
  <si>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</si>
  <si>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</si>
  <si>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</si>
  <si>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</si>
  <si>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</si>
  <si>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</si>
  <si>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</si>
  <si>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</si>
  <si>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</si>
  <si>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</si>
  <si>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</si>
  <si>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</si>
  <si>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</si>
  <si>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</si>
  <si>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</si>
  <si>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</si>
  <si>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</si>
  <si>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</si>
  <si>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</si>
  <si>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</si>
  <si>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</si>
  <si>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</si>
  <si>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</si>
  <si>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</si>
  <si>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</si>
  <si>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</si>
  <si>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</si>
  <si>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</si>
  <si>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</si>
  <si>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</si>
  <si>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</si>
  <si>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</si>
  <si>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</si>
  <si>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</si>
  <si>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</si>
  <si>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</si>
  <si>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</si>
  <si>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</si>
  <si>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</si>
  <si>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</si>
  <si>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</si>
  <si>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</si>
  <si>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</si>
  <si>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</si>
  <si>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</si>
  <si>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</si>
  <si>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</si>
  <si>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</si>
  <si>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</si>
  <si>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</si>
  <si>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</si>
  <si>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</si>
  <si>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</si>
  <si>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</si>
  <si>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</si>
  <si>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</si>
  <si>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</si>
  <si>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</si>
  <si>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</si>
  <si>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</si>
  <si>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</si>
  <si>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</si>
  <si>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</si>
  <si>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</si>
  <si>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</si>
  <si>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</si>
  <si>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</si>
  <si>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</si>
  <si>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</si>
  <si>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</si>
  <si>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</si>
  <si>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</si>
  <si>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</si>
  <si>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</si>
  <si>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</si>
  <si>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</si>
  <si>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</si>
  <si>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</si>
  <si>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</si>
  <si>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</si>
  <si>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</si>
  <si>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</si>
  <si>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</si>
  <si>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</si>
  <si>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</si>
  <si>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</si>
  <si>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</si>
  <si>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</si>
  <si>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</si>
  <si>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</si>
  <si>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</si>
  <si>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</si>
  <si>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</si>
  <si>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</si>
  <si>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</si>
  <si>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</si>
  <si>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</si>
  <si>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</si>
  <si>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</si>
  <si>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</si>
  <si>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</si>
  <si>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</si>
  <si>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</si>
  <si>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</si>
  <si>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</si>
  <si>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</si>
  <si>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</si>
  <si>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</si>
  <si>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</si>
  <si>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</si>
  <si>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</si>
  <si>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</si>
  <si>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</si>
  <si>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</si>
  <si>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</si>
  <si>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</si>
  <si>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</si>
  <si>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</si>
  <si>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</si>
  <si>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</si>
  <si>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</si>
  <si>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</si>
  <si>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</si>
  <si>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</si>
  <si>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</si>
  <si>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</si>
  <si>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</si>
  <si>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</si>
  <si>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</si>
  <si>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</si>
  <si>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</si>
  <si>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</si>
  <si>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</si>
  <si>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</si>
  <si>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</si>
  <si>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</si>
  <si>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</si>
  <si>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</si>
  <si>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</si>
  <si>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</si>
  <si>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</si>
  <si>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</si>
  <si>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</si>
  <si>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</si>
  <si>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</si>
  <si>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</si>
  <si>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</si>
  <si>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</si>
  <si>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</si>
  <si>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</si>
  <si>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</si>
  <si>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</si>
  <si>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</si>
  <si>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</si>
  <si>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</si>
  <si>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</si>
  <si>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</si>
  <si>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</si>
  <si>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</si>
  <si>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</si>
  <si>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</si>
  <si>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</si>
  <si>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</si>
  <si>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</si>
  <si>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</si>
  <si>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</si>
  <si>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</si>
  <si>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</si>
  <si>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</si>
  <si>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</si>
  <si>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</si>
  <si>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</si>
  <si>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</si>
  <si>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</si>
  <si>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</si>
  <si>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</si>
  <si>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</si>
  <si>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</si>
  <si>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</si>
  <si>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</si>
  <si>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</si>
  <si>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</si>
  <si>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</si>
  <si>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</si>
  <si>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</si>
  <si>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</si>
  <si>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</si>
  <si>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</si>
  <si>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</si>
  <si>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</si>
  <si>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</si>
  <si>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</si>
  <si>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</si>
  <si>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</si>
  <si>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</si>
  <si>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</si>
  <si>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</si>
  <si>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</si>
  <si>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</si>
  <si>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</si>
  <si>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</si>
  <si>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</si>
  <si>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</si>
  <si>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</si>
  <si>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</si>
  <si>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</si>
  <si>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</si>
  <si>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</si>
  <si>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</si>
  <si>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</si>
  <si>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</si>
  <si>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</si>
  <si>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</si>
  <si>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</si>
  <si>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</si>
  <si>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</si>
  <si>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</si>
  <si>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</si>
  <si>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</si>
  <si>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</si>
  <si>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</si>
  <si>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</si>
  <si>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</si>
  <si>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</si>
  <si>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</si>
  <si>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</si>
  <si>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</si>
  <si>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</si>
  <si>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</si>
  <si>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</si>
  <si>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</si>
  <si>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</si>
  <si>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</si>
  <si>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</si>
  <si>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</si>
  <si>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</si>
  <si>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</si>
  <si>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</si>
  <si>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</si>
  <si>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</si>
  <si>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</si>
  <si>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</si>
  <si>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</si>
  <si>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</si>
  <si>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</si>
  <si>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</si>
  <si>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</si>
  <si>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</si>
  <si>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</si>
  <si>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</si>
  <si>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</si>
  <si>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</si>
  <si>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</si>
  <si>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</si>
  <si>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</si>
  <si>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</si>
  <si>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</si>
  <si>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</si>
  <si>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</si>
  <si>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</si>
  <si>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</si>
  <si>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</si>
  <si>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</si>
  <si>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</si>
  <si>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</si>
  <si>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</si>
  <si>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</si>
  <si>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</si>
  <si>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</si>
  <si>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</si>
  <si>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</si>
  <si>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</si>
  <si>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</si>
  <si>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</si>
  <si>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</si>
  <si>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</si>
  <si>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</si>
  <si>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</si>
  <si>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</si>
  <si>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</si>
  <si>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</si>
  <si>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</si>
  <si>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</si>
  <si>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</si>
  <si>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</si>
  <si>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</si>
  <si>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</si>
  <si>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</si>
  <si>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</si>
  <si>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</si>
  <si>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</si>
  <si>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</si>
  <si>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</si>
  <si>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</si>
  <si>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</si>
  <si>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</si>
  <si>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</si>
  <si>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</si>
  <si>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</si>
  <si>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</si>
  <si>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</si>
  <si>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</si>
  <si>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</si>
  <si>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</si>
  <si>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</si>
  <si>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</si>
  <si>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</si>
  <si>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</si>
  <si>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</si>
  <si>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</si>
  <si>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</si>
  <si>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</si>
  <si>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</si>
  <si>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</si>
  <si>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</si>
  <si>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</si>
  <si>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</si>
  <si>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</si>
  <si>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</si>
  <si>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</si>
  <si>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</si>
  <si>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</si>
  <si>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</si>
  <si>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</si>
  <si>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</si>
  <si>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</si>
  <si>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</si>
  <si>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</si>
  <si>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</si>
  <si>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</si>
  <si>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</si>
  <si>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</si>
  <si>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</si>
  <si>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</si>
  <si>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</si>
  <si>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</si>
  <si>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</si>
  <si>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</si>
  <si>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</si>
  <si>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</si>
  <si>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</si>
  <si>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</si>
  <si>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</si>
  <si>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</si>
  <si>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</si>
  <si>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</si>
  <si>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</si>
  <si>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</si>
  <si>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</si>
  <si>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</si>
  <si>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</si>
  <si>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</si>
  <si>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</si>
  <si>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</si>
  <si>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</si>
  <si>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</si>
  <si>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</si>
  <si>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</si>
  <si>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</si>
  <si>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</si>
  <si>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</si>
  <si>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</si>
  <si>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</si>
  <si>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</si>
  <si>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</si>
  <si>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</si>
  <si>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</si>
  <si>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</si>
  <si>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</si>
  <si>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</si>
  <si>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</si>
  <si>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</si>
  <si>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</si>
  <si>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</si>
  <si>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</si>
  <si>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</si>
  <si>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</si>
  <si>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</si>
  <si>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</si>
  <si>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</si>
  <si>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</si>
  <si>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</si>
  <si>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</si>
  <si>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</si>
  <si>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</si>
  <si>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</si>
  <si>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</si>
  <si>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</si>
  <si>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</si>
  <si>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</si>
  <si>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</si>
  <si>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</si>
  <si>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</si>
  <si>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</si>
  <si>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</si>
  <si>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</si>
  <si>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</si>
  <si>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</si>
  <si>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</si>
  <si>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</si>
  <si>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</si>
  <si>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</si>
  <si>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</si>
  <si>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</si>
  <si>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</si>
  <si>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</si>
  <si>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</si>
  <si>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</si>
  <si>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</si>
  <si>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</si>
  <si>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</si>
  <si>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</si>
  <si>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</si>
  <si>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</si>
  <si>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</si>
  <si>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</si>
  <si>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</si>
  <si>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</si>
  <si>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</si>
  <si>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</si>
  <si>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</si>
  <si>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</si>
  <si>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</si>
  <si>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</si>
  <si>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</si>
  <si>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</si>
  <si>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</si>
  <si>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</si>
  <si>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</si>
  <si>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</si>
  <si>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</si>
  <si>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</si>
  <si>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</si>
  <si>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</si>
  <si>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</si>
  <si>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</si>
  <si>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</si>
  <si>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</si>
  <si>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</si>
  <si>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</si>
  <si>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</si>
  <si>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</si>
  <si>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</si>
  <si>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</si>
  <si>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</si>
  <si>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</si>
  <si>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</si>
  <si>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</si>
  <si>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</si>
  <si>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</si>
  <si>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</si>
  <si>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</si>
  <si>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</si>
  <si>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</si>
  <si>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</si>
  <si>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</si>
  <si>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</si>
  <si>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</si>
  <si>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</si>
  <si>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</si>
  <si>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</si>
  <si>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</si>
  <si>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</si>
  <si>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</si>
  <si>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</si>
  <si>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</si>
  <si>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</si>
  <si>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</si>
  <si>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</si>
  <si>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</si>
  <si>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</si>
  <si>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</si>
  <si>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</si>
  <si>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</si>
  <si>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</si>
  <si>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</si>
  <si>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</si>
  <si>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</si>
  <si>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</si>
  <si>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</si>
  <si>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</si>
  <si>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</si>
  <si>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</si>
  <si>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</si>
  <si>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</si>
  <si>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</si>
  <si>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</si>
  <si>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</si>
  <si>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</si>
  <si>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</si>
  <si>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</si>
  <si>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</si>
  <si>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</si>
  <si>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</si>
  <si>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</si>
  <si>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</si>
  <si>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</si>
  <si>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</si>
  <si>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</si>
  <si>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</si>
  <si>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</si>
  <si>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</si>
  <si>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</si>
  <si>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</si>
  <si>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</si>
  <si>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</si>
  <si>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</si>
  <si>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</si>
  <si>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</si>
  <si>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</si>
  <si>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</si>
  <si>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</si>
  <si>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</si>
  <si>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</si>
  <si>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</si>
  <si>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</si>
  <si>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</si>
  <si>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</si>
  <si>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</si>
  <si>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</si>
  <si>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</si>
  <si>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</si>
  <si>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</si>
  <si>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</si>
  <si>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</si>
  <si>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</si>
  <si>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</si>
  <si>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</si>
  <si>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</si>
  <si>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</si>
  <si>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</si>
  <si>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</si>
  <si>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</si>
  <si>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</si>
  <si>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</si>
  <si>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</si>
  <si>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</si>
  <si>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</si>
  <si>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</si>
  <si>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</si>
  <si>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</si>
  <si>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</si>
  <si>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</si>
  <si>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</si>
  <si>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</si>
  <si>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</si>
  <si>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</si>
  <si>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</si>
  <si>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</si>
  <si>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</si>
  <si>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</si>
  <si>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</si>
  <si>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</si>
  <si>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</si>
  <si>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</si>
  <si>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</si>
  <si>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</si>
  <si>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</si>
  <si>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</si>
  <si>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</si>
  <si>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</si>
  <si>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</si>
  <si>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</si>
  <si>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</si>
  <si>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</si>
  <si>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</si>
  <si>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</si>
  <si>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</si>
  <si>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</si>
  <si>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</si>
  <si>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</si>
  <si>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</si>
  <si>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</si>
  <si>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</si>
  <si>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</si>
  <si>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</si>
  <si>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</si>
  <si>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</si>
  <si>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</si>
  <si>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</si>
  <si>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</si>
  <si>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</si>
  <si>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</si>
  <si>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</si>
  <si>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</si>
  <si>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</si>
  <si>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</si>
  <si>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</si>
  <si>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</si>
  <si>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</si>
  <si>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</si>
  <si>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</si>
  <si>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</si>
  <si>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</si>
  <si>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</si>
  <si>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</si>
  <si>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</si>
  <si>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</si>
  <si>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</si>
  <si>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</si>
  <si>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</si>
  <si>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</si>
  <si>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</si>
  <si>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</si>
  <si>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</si>
  <si>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</si>
  <si>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</si>
  <si>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</si>
  <si>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</si>
  <si>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</si>
  <si>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</si>
  <si>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</si>
  <si>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</si>
  <si>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</si>
  <si>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</si>
  <si>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</si>
  <si>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</si>
  <si>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</si>
  <si>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</si>
  <si>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</si>
  <si>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</si>
  <si>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</si>
  <si>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</si>
  <si>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</si>
  <si>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</si>
  <si>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</si>
  <si>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</si>
  <si>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</si>
  <si>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</si>
  <si>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</si>
  <si>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</si>
  <si>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</si>
  <si>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</si>
  <si>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</si>
  <si>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</si>
  <si>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</si>
  <si>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</si>
  <si>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</si>
  <si>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</si>
  <si>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</si>
  <si>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</si>
  <si>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</si>
  <si>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</si>
  <si>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</si>
  <si>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</si>
  <si>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</si>
  <si>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</si>
  <si>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</si>
  <si>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</si>
  <si>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</si>
  <si>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</si>
  <si>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</si>
  <si>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</si>
  <si>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</si>
  <si>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</si>
  <si>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</si>
  <si>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</si>
  <si>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</si>
  <si>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</si>
  <si>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</si>
  <si>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</si>
  <si>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</si>
  <si>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</si>
  <si>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</si>
  <si>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</si>
  <si>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</si>
  <si>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</si>
  <si>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</si>
  <si>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</si>
  <si>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</si>
  <si>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</si>
  <si>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</si>
  <si>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</si>
  <si>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</si>
  <si>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</si>
  <si>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</si>
  <si>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</si>
  <si>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</si>
  <si>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</si>
  <si>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</si>
  <si>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</si>
  <si>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</si>
  <si>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</si>
  <si>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</si>
  <si>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</si>
  <si>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</si>
  <si>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</si>
  <si>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</si>
  <si>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</si>
  <si>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</si>
  <si>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</si>
  <si>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</si>
  <si>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</si>
  <si>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</si>
  <si>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</si>
  <si>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</si>
  <si>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</si>
  <si>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</si>
  <si>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</si>
  <si>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</si>
  <si>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</si>
  <si>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</si>
  <si>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</si>
  <si>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</si>
  <si>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</si>
  <si>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</si>
  <si>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</si>
  <si>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</si>
  <si>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</si>
  <si>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</si>
  <si>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</si>
  <si>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</si>
  <si>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</si>
  <si>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</si>
  <si>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</si>
  <si>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</si>
  <si>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</si>
  <si>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</si>
  <si>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</si>
  <si>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</si>
  <si>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</si>
  <si>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</si>
  <si>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</si>
  <si>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</si>
  <si>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</si>
  <si>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</si>
  <si>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</si>
  <si>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</si>
  <si>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</si>
  <si>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</si>
  <si>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</si>
  <si>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</si>
  <si>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</si>
  <si>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</si>
  <si>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</si>
  <si>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</si>
  <si>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</si>
  <si>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</si>
  <si>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</si>
  <si>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</si>
  <si>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</si>
  <si>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</si>
  <si>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</si>
  <si>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</si>
  <si>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</si>
  <si>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</si>
  <si>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</si>
  <si>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</si>
  <si>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</si>
  <si>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</si>
  <si>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</si>
  <si>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</si>
  <si>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</si>
  <si>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</si>
  <si>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</si>
  <si>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</si>
  <si>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</si>
  <si>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</si>
  <si>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</si>
  <si>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</si>
  <si>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</si>
  <si>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</si>
  <si>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</si>
  <si>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</si>
  <si>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</si>
  <si>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</si>
  <si>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</si>
  <si>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</si>
  <si>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</si>
  <si>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</si>
  <si>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</si>
  <si>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</si>
  <si>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</si>
  <si>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</si>
  <si>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</si>
  <si>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</si>
  <si>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</si>
  <si>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</si>
  <si>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</si>
  <si>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</si>
  <si>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</si>
  <si>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</si>
  <si>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</si>
  <si>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</si>
  <si>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</si>
  <si>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</si>
  <si>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</si>
  <si>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</si>
  <si>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</si>
  <si>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</si>
  <si>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</si>
  <si>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</si>
  <si>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</si>
  <si>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</si>
  <si>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</si>
  <si>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</si>
  <si>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</si>
  <si>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</si>
  <si>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</si>
  <si>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</si>
  <si>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</si>
  <si>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</si>
  <si>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</si>
  <si>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</si>
  <si>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</si>
  <si>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</si>
  <si>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</si>
  <si>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</si>
  <si>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</si>
  <si>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</si>
  <si>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</si>
  <si>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</si>
  <si>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</si>
  <si>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</si>
  <si>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</si>
  <si>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</si>
  <si>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</si>
  <si>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</si>
  <si>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</si>
  <si>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</si>
  <si>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</si>
  <si>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</si>
  <si>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</si>
  <si>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</si>
  <si>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</si>
  <si>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</si>
  <si>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</si>
  <si>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</si>
  <si>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</si>
  <si>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</si>
  <si>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</si>
  <si>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</si>
  <si>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</si>
  <si>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</si>
  <si>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</si>
  <si>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</si>
  <si>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</si>
  <si>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</si>
  <si>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</si>
  <si>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</si>
  <si>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</si>
  <si>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</si>
  <si>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</si>
  <si>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</si>
  <si>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</si>
  <si>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</si>
  <si>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</si>
  <si>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</si>
  <si>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</si>
  <si>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</si>
  <si>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</si>
  <si>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</si>
  <si>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</si>
  <si>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</si>
  <si>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</si>
  <si>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</si>
  <si>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</si>
  <si>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</si>
  <si>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</si>
  <si>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</si>
  <si>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</si>
  <si>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</si>
  <si>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</si>
  <si>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</si>
  <si>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</si>
  <si>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</si>
  <si>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</si>
  <si>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</si>
  <si>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</si>
  <si>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</si>
  <si>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</si>
  <si>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</si>
  <si>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</si>
  <si>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</si>
  <si>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</si>
  <si>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</si>
  <si>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</si>
  <si>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</si>
  <si>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</si>
  <si>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</si>
  <si>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</si>
  <si>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</si>
  <si>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</si>
  <si>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</si>
  <si>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</si>
  <si>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</si>
  <si>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</si>
  <si>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</si>
  <si>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</si>
  <si>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</si>
  <si>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</si>
  <si>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</si>
  <si>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</si>
  <si>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</si>
  <si>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</si>
  <si>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</si>
  <si>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</si>
  <si>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</si>
  <si>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</si>
  <si>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</si>
  <si>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</si>
  <si>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</si>
  <si>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</si>
  <si>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</si>
  <si>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</si>
  <si>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</si>
  <si>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</si>
  <si>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</si>
  <si>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</si>
  <si>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</si>
  <si>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</si>
  <si>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</si>
  <si>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</si>
  <si>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</si>
  <si>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</si>
  <si>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</si>
  <si>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</si>
  <si>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</si>
  <si>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</si>
  <si>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</si>
  <si>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</si>
  <si>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</si>
  <si>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</si>
  <si>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</si>
  <si>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</si>
  <si>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</si>
  <si>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</si>
  <si>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</si>
  <si>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</si>
  <si>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</si>
  <si>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</si>
  <si>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</si>
  <si>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</si>
  <si>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</si>
  <si>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</si>
  <si>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</si>
  <si>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</si>
  <si>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</si>
  <si>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</si>
  <si>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</si>
  <si>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</si>
  <si>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</si>
  <si>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</si>
  <si>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</si>
  <si>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</si>
  <si>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</si>
  <si>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</si>
  <si>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</si>
  <si>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</si>
  <si>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</si>
  <si>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</si>
  <si>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</si>
  <si>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</si>
  <si>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</si>
  <si>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</si>
  <si>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</si>
  <si>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</si>
  <si>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</si>
  <si>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</si>
  <si>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</si>
  <si>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</si>
  <si>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</si>
  <si>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</si>
  <si>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</si>
  <si>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</si>
  <si>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</si>
  <si>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</si>
  <si>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</si>
  <si>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</si>
  <si>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</si>
  <si>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</si>
  <si>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</si>
  <si>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</si>
  <si>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</si>
  <si>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</si>
  <si>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</si>
  <si>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</si>
  <si>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</si>
  <si>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</si>
  <si>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</si>
  <si>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</si>
  <si>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</si>
  <si>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</si>
  <si>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</si>
  <si>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</si>
  <si>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</si>
  <si>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</si>
  <si>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</si>
  <si>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</si>
  <si>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</si>
  <si>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</si>
  <si>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</si>
  <si>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</si>
  <si>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</si>
  <si>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</si>
  <si>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</si>
  <si>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</si>
  <si>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</si>
  <si>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</si>
  <si>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</si>
  <si>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</si>
  <si>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</si>
  <si>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</si>
  <si>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</si>
  <si>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</si>
  <si>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</si>
  <si>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</si>
  <si>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</si>
  <si>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</si>
  <si>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</si>
  <si>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</si>
  <si>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</si>
  <si>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</si>
  <si>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</si>
  <si>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</si>
  <si>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</si>
  <si>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</si>
  <si>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</si>
  <si>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</si>
  <si>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</si>
  <si>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</si>
  <si>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</si>
  <si>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</si>
  <si>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</si>
  <si>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</si>
  <si>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</si>
  <si>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</si>
  <si>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</si>
  <si>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</si>
  <si>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</si>
  <si>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</si>
  <si>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</si>
  <si>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</si>
  <si>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</si>
  <si>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</si>
  <si>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</si>
  <si>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</si>
  <si>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</si>
  <si>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</si>
  <si>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</si>
  <si>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</si>
  <si>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</si>
  <si>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</si>
  <si>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</si>
  <si>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</si>
  <si>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</si>
  <si>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</si>
  <si>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</si>
  <si>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</si>
  <si>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</si>
  <si>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</si>
  <si>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</si>
  <si>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</si>
  <si>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</si>
  <si>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</si>
  <si>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</si>
  <si>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</si>
  <si>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</si>
  <si>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</si>
  <si>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</si>
  <si>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</si>
  <si>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</si>
  <si>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</si>
  <si>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</si>
  <si>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</si>
  <si>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</si>
  <si>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</si>
  <si>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</si>
  <si>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</si>
  <si>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</si>
  <si>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</si>
  <si>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</si>
  <si>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</si>
  <si>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</si>
  <si>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</si>
  <si>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</si>
  <si>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</si>
  <si>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</si>
  <si>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</si>
  <si>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</si>
  <si>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</si>
  <si>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</si>
  <si>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</si>
  <si>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</si>
  <si>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</si>
  <si>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</si>
  <si>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</si>
  <si>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</si>
  <si>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</si>
  <si>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</si>
  <si>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</si>
  <si>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</si>
  <si>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</si>
  <si>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</si>
  <si>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</si>
  <si>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</si>
  <si>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</si>
  <si>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</si>
  <si>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</si>
  <si>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</si>
  <si>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</si>
  <si>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</si>
  <si>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</si>
  <si>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</si>
  <si>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</si>
  <si>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</si>
  <si>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</si>
  <si>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</si>
  <si>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</si>
  <si>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</si>
  <si>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</si>
  <si>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</si>
  <si>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</si>
  <si>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</si>
  <si>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</si>
  <si>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</si>
  <si>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</si>
  <si>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</si>
  <si>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</si>
  <si>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</si>
  <si>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</si>
  <si>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</si>
  <si>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</si>
  <si>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</si>
  <si>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</si>
  <si>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</si>
  <si>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</si>
  <si>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</si>
  <si>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</si>
  <si>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</si>
  <si>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</si>
  <si>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</si>
  <si>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</si>
  <si>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</si>
  <si>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</si>
  <si>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</si>
  <si>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</si>
  <si>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</si>
  <si>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</si>
  <si>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</si>
  <si>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</si>
  <si>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</si>
  <si>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</si>
  <si>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</si>
  <si>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</si>
  <si>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</si>
  <si>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</si>
  <si>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</si>
  <si>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</si>
  <si>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</si>
  <si>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</si>
  <si>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</si>
  <si>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</si>
  <si>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</si>
  <si>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</si>
  <si>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</si>
  <si>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</si>
  <si>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</si>
  <si>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</si>
  <si>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</si>
  <si>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</si>
  <si>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</si>
  <si>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</si>
  <si>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</si>
  <si>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</si>
  <si>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</si>
  <si>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</si>
  <si>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</si>
  <si>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</si>
  <si>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</si>
  <si>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</si>
  <si>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</si>
  <si>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</si>
  <si>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</si>
  <si>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</si>
  <si>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</si>
  <si>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</si>
  <si>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</si>
  <si>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</si>
  <si>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</si>
  <si>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</si>
  <si>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</si>
  <si>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</si>
  <si>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</si>
  <si>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</si>
  <si>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</si>
  <si>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</si>
  <si>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</si>
  <si>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</si>
  <si>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</si>
  <si>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</si>
  <si>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</si>
  <si>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</si>
  <si>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</si>
  <si>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</si>
  <si>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</si>
  <si>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</si>
  <si>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</si>
  <si>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</si>
  <si>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</si>
  <si>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</si>
  <si>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</si>
  <si>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</si>
  <si>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</si>
  <si>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</si>
  <si>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</si>
  <si>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</si>
  <si>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</si>
  <si>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</si>
  <si>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</si>
  <si>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</si>
  <si>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</si>
  <si>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</si>
  <si>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</si>
  <si>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</si>
  <si>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</si>
  <si>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</si>
  <si>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</si>
  <si>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</si>
  <si>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</si>
  <si>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</si>
  <si>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</si>
  <si>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</si>
  <si>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</si>
  <si>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</si>
  <si>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</si>
  <si>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</si>
  <si>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</si>
  <si>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</si>
  <si>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</si>
  <si>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</si>
  <si>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</si>
  <si>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</si>
  <si>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</si>
  <si>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</si>
  <si>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</si>
  <si>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</si>
  <si>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</si>
  <si>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</si>
  <si>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</si>
  <si>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</si>
  <si>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</si>
  <si>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</si>
  <si>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</si>
  <si>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</si>
  <si>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</si>
  <si>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</si>
  <si>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</si>
  <si>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</si>
  <si>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</si>
  <si>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</si>
  <si>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</si>
  <si>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</si>
  <si>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</si>
  <si>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</si>
  <si>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</si>
  <si>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</si>
  <si>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</si>
  <si>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</si>
  <si>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</si>
  <si>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</si>
  <si>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</si>
  <si>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</si>
  <si>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</si>
  <si>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</si>
  <si>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</si>
  <si>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</si>
  <si>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</si>
  <si>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</si>
  <si>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</si>
  <si>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</si>
  <si>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</si>
  <si>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</si>
  <si>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</si>
  <si>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</si>
  <si>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</si>
  <si>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</si>
  <si>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</si>
  <si>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</si>
  <si>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</si>
  <si>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</si>
  <si>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</si>
  <si>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</si>
  <si>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</si>
  <si>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</si>
  <si>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</si>
  <si>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</si>
  <si>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</si>
  <si>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</si>
  <si>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</si>
  <si>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</si>
  <si>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</si>
  <si>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</si>
  <si>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</si>
  <si>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</si>
  <si>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</si>
  <si>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</si>
  <si>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</si>
  <si>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</si>
  <si>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</si>
  <si>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</si>
  <si>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</si>
  <si>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</si>
  <si>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</si>
  <si>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</si>
  <si>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</si>
  <si>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</si>
  <si>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</si>
  <si>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</si>
  <si>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</si>
  <si>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</si>
  <si>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</si>
  <si>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</si>
  <si>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</si>
  <si>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</si>
  <si>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</si>
  <si>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</si>
  <si>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</si>
  <si>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</si>
  <si>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</si>
  <si>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</si>
  <si>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</si>
  <si>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</si>
  <si>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</si>
  <si>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</si>
  <si>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</si>
  <si>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</si>
  <si>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</si>
  <si>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</si>
  <si>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</si>
  <si>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</si>
  <si>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</si>
  <si>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</si>
  <si>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</si>
  <si>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</si>
  <si>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</si>
  <si>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</si>
  <si>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</si>
  <si>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</si>
  <si>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</si>
  <si>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</si>
  <si>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</si>
  <si>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</si>
  <si>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</si>
  <si>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</si>
  <si>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</si>
  <si>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</si>
  <si>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</si>
  <si>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</si>
  <si>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</si>
  <si>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</si>
  <si>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</si>
  <si>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</si>
  <si>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</si>
  <si>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</si>
  <si>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</si>
  <si>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</si>
  <si>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</si>
  <si>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</si>
  <si>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</si>
  <si>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</si>
  <si>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</si>
  <si>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</si>
  <si>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</si>
  <si>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</si>
  <si>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</si>
  <si>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</si>
  <si>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</si>
  <si>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</si>
  <si>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</si>
  <si>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</si>
  <si>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</si>
  <si>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</si>
  <si>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</si>
  <si>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</si>
  <si>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</si>
  <si>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</si>
  <si>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</si>
  <si>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</si>
  <si>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</si>
  <si>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</si>
  <si>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</si>
  <si>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</si>
  <si>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</si>
  <si>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</si>
  <si>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</si>
  <si>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</si>
  <si>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</si>
  <si>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</si>
  <si>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</si>
  <si>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</si>
  <si>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</si>
  <si>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</si>
  <si>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</si>
  <si>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</si>
  <si>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</si>
  <si>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</si>
  <si>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</si>
  <si>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</si>
  <si>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</si>
  <si>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</si>
  <si>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</si>
  <si>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</si>
  <si>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</si>
  <si>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</si>
  <si>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</si>
  <si>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</si>
  <si>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</si>
  <si>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</si>
  <si>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</si>
  <si>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</si>
  <si>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</si>
  <si>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</si>
  <si>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</si>
  <si>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</si>
  <si>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</si>
  <si>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</si>
  <si>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</si>
  <si>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</si>
  <si>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</si>
  <si>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</si>
  <si>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</si>
  <si>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</si>
  <si>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</si>
  <si>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</si>
  <si>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</si>
  <si>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</si>
  <si>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</si>
  <si>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</si>
  <si>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</si>
  <si>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</si>
  <si>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</si>
  <si>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</si>
  <si>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</si>
  <si>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</si>
  <si>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</si>
  <si>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</si>
  <si>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</si>
  <si>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</si>
  <si>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</si>
  <si>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</si>
  <si>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</si>
  <si>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</si>
  <si>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</si>
  <si>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</si>
  <si>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</si>
  <si>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</si>
  <si>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</si>
  <si>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</si>
  <si>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</si>
  <si>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</si>
  <si>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</si>
  <si>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</si>
  <si>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</si>
  <si>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</si>
  <si>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</si>
  <si>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</si>
  <si>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</si>
  <si>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</si>
  <si>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</si>
  <si>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</si>
  <si>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</si>
  <si>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</si>
  <si>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</si>
  <si>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</si>
  <si>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</si>
  <si>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</si>
  <si>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</si>
  <si>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</si>
  <si>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</si>
  <si>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</si>
  <si>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</si>
  <si>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</si>
  <si>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</si>
  <si>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</si>
  <si>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</si>
  <si>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</si>
  <si>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</si>
  <si>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</si>
  <si>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</si>
  <si>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</si>
  <si>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</si>
  <si>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</si>
  <si>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</si>
  <si>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</si>
  <si>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</si>
  <si>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</si>
  <si>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</si>
  <si>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</si>
  <si>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</si>
  <si>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</si>
  <si>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</si>
  <si>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</si>
  <si>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</si>
  <si>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</si>
  <si>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</si>
  <si>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</si>
  <si>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</si>
  <si>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</si>
  <si>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</si>
  <si>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</si>
  <si>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</si>
  <si>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</si>
  <si>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</si>
  <si>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</si>
  <si>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</si>
  <si>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</si>
  <si>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</si>
  <si>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</si>
  <si>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</si>
  <si>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</si>
  <si>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</si>
  <si>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</si>
  <si>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</si>
  <si>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</si>
  <si>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</si>
  <si>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</si>
  <si>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</si>
  <si>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</si>
  <si>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</si>
  <si>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</si>
  <si>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</si>
  <si>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</si>
  <si>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</si>
  <si>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</si>
  <si>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</si>
  <si>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</si>
  <si>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</si>
  <si>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</si>
  <si>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</si>
  <si>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</si>
  <si>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</si>
  <si>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</si>
  <si>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</si>
  <si>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</si>
  <si>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</si>
  <si>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</si>
  <si>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</si>
  <si>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</si>
  <si>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</si>
  <si>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</si>
  <si>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</si>
  <si>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</si>
  <si>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</si>
  <si>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</si>
  <si>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</si>
  <si>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</si>
  <si>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</si>
  <si>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</si>
  <si>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</si>
  <si>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</si>
  <si>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</si>
  <si>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</si>
  <si>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</si>
  <si>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</si>
  <si>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</si>
  <si>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</si>
  <si>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</si>
  <si>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</si>
  <si>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</si>
  <si>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</si>
  <si>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</si>
  <si>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</si>
  <si>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</si>
  <si>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</si>
  <si>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</si>
  <si>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</si>
  <si>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</si>
  <si>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</si>
  <si>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</si>
  <si>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</si>
  <si>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</si>
  <si>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</si>
  <si>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</si>
  <si>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</si>
  <si>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</si>
  <si>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</si>
  <si>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</si>
  <si>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</si>
  <si>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</si>
  <si>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</si>
  <si>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</si>
  <si>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</si>
  <si>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</si>
  <si>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</si>
  <si>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</si>
  <si>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</si>
  <si>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</si>
  <si>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</si>
  <si>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</si>
  <si>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</si>
  <si>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</si>
  <si>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</si>
  <si>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</si>
  <si>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</si>
  <si>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</si>
  <si>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</si>
  <si>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</si>
  <si>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</si>
  <si>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</si>
  <si>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</si>
  <si>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</si>
  <si>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</si>
  <si>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</si>
  <si>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</si>
  <si>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</si>
  <si>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</si>
  <si>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</si>
  <si>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</si>
  <si>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</si>
  <si>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</si>
  <si>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</si>
  <si>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</si>
  <si>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</si>
  <si>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</si>
  <si>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</si>
  <si>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</si>
  <si>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</si>
  <si>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</si>
  <si>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</si>
  <si>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</si>
  <si>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</si>
  <si>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</si>
  <si>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</si>
  <si>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</si>
  <si>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</si>
  <si>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</si>
  <si>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</si>
  <si>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</si>
  <si>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</si>
  <si>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</si>
  <si>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</si>
  <si>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</si>
  <si>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</si>
  <si>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</si>
  <si>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</si>
  <si>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</si>
  <si>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</si>
  <si>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</si>
  <si>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</si>
  <si>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</si>
  <si>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</si>
  <si>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</si>
  <si>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</si>
  <si>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</si>
  <si>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</si>
  <si>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</si>
  <si>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</si>
  <si>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</si>
  <si>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</si>
  <si>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</si>
  <si>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</si>
  <si>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</si>
  <si>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</si>
  <si>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</si>
  <si>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</si>
  <si>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</si>
  <si>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</si>
  <si>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</si>
  <si>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</si>
  <si>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</si>
  <si>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</si>
  <si>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</si>
  <si>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</si>
  <si>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</si>
  <si>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</si>
  <si>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</si>
  <si>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</si>
  <si>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</si>
  <si>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</si>
  <si>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</si>
  <si>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</si>
  <si>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</si>
  <si>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</si>
  <si>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</si>
  <si>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</si>
  <si>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</si>
  <si>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</si>
  <si>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</si>
  <si>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</si>
  <si>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</si>
  <si>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</si>
  <si>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</si>
  <si>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</si>
  <si>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</si>
  <si>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</si>
  <si>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</si>
  <si>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</si>
  <si>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</si>
  <si>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</si>
  <si>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</si>
  <si>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</si>
  <si>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</si>
  <si>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</si>
  <si>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</si>
  <si>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</si>
  <si>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</si>
  <si>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</si>
  <si>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</si>
  <si>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</si>
  <si>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</si>
  <si>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</si>
  <si>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</si>
  <si>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</si>
  <si>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</si>
  <si>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</si>
  <si>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</si>
  <si>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</si>
  <si>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</si>
  <si>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</si>
  <si>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</si>
  <si>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</si>
  <si>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</si>
  <si>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</si>
  <si>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</si>
  <si>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</si>
  <si>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</si>
  <si>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</si>
  <si>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</si>
  <si>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</si>
  <si>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</si>
  <si>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</si>
  <si>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</si>
  <si>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</si>
  <si>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</si>
  <si>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</si>
  <si>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</si>
  <si>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</si>
  <si>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</si>
  <si>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</si>
  <si>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</si>
  <si>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</si>
  <si>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</si>
  <si>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</si>
  <si>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</si>
  <si>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</si>
  <si>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</si>
  <si>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</si>
  <si>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</si>
  <si>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</si>
  <si>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</si>
  <si>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</si>
  <si>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</si>
  <si>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</si>
  <si>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</si>
  <si>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</si>
  <si>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</si>
  <si>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</si>
  <si>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</si>
  <si>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</si>
  <si>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</si>
  <si>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</si>
  <si>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</si>
  <si>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</si>
  <si>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</si>
  <si>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</si>
  <si>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</si>
  <si>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</si>
  <si>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</si>
  <si>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</si>
  <si>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</si>
  <si>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</si>
  <si>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</si>
  <si>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</si>
  <si>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</si>
  <si>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</si>
  <si>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</si>
  <si>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</si>
  <si>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</si>
  <si>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</si>
  <si>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</si>
  <si>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</si>
  <si>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</si>
  <si>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</si>
  <si>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</si>
  <si>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</si>
  <si>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</si>
  <si>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</si>
  <si>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</si>
  <si>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</si>
  <si>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</si>
  <si>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</si>
  <si>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</si>
  <si>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</si>
  <si>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</si>
  <si>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</si>
  <si>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</si>
  <si>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</si>
  <si>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</si>
  <si>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</si>
  <si>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</si>
  <si>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</si>
  <si>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</si>
  <si>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</si>
  <si>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</si>
  <si>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</si>
  <si>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</si>
  <si>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</si>
  <si>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</si>
  <si>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</si>
  <si>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</si>
  <si>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</si>
  <si>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</si>
  <si>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</si>
  <si>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</si>
  <si>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</si>
  <si>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</si>
  <si>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</si>
  <si>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</si>
  <si>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</si>
  <si>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</si>
  <si>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</si>
  <si>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</si>
  <si>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</si>
  <si>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</si>
  <si>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</si>
  <si>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</si>
  <si>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</si>
  <si>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</si>
  <si>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</si>
  <si>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</si>
  <si>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</si>
  <si>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</si>
  <si>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</si>
  <si>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</si>
  <si>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</si>
  <si>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</si>
  <si>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</si>
  <si>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</si>
  <si>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</si>
  <si>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</si>
  <si>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</si>
  <si>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</si>
  <si>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</si>
  <si>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</si>
  <si>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</si>
  <si>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</si>
  <si>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</si>
  <si>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</si>
  <si>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</si>
  <si>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</si>
  <si>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</si>
  <si>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</si>
  <si>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</si>
  <si>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</si>
  <si>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</si>
  <si>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</si>
  <si>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</si>
  <si>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</si>
  <si>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</si>
  <si>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</si>
  <si>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</si>
  <si>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</si>
  <si>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</si>
  <si>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</si>
  <si>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</si>
  <si>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</si>
  <si>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</si>
  <si>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</si>
  <si>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</si>
  <si>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</si>
  <si>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</si>
  <si>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</si>
  <si>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</si>
  <si>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</si>
  <si>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</si>
  <si>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</si>
  <si>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</si>
  <si>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</si>
  <si>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</si>
  <si>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</si>
  <si>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</si>
  <si>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</si>
  <si>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</si>
  <si>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</si>
  <si>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</si>
  <si>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</si>
  <si>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</si>
  <si>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</si>
  <si>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</si>
  <si>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</si>
  <si>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</si>
  <si>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</si>
  <si>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</si>
  <si>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</si>
  <si>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</si>
  <si>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</si>
  <si>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</si>
  <si>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</si>
  <si>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</si>
  <si>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</si>
  <si>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</si>
  <si>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</si>
  <si>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</si>
  <si>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</si>
  <si>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</si>
  <si>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</si>
  <si>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</si>
  <si>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</si>
  <si>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</si>
  <si>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</si>
  <si>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</si>
  <si>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</si>
  <si>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</si>
  <si>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</si>
  <si>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</si>
  <si>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</si>
  <si>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</si>
  <si>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</si>
  <si>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</si>
  <si>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</si>
  <si>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</si>
  <si>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</si>
  <si>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</si>
  <si>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</si>
  <si>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</si>
  <si>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</si>
  <si>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</si>
  <si>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</si>
  <si>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</si>
  <si>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</si>
  <si>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</si>
  <si>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</si>
  <si>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</si>
  <si>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</si>
  <si>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</si>
  <si>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</si>
  <si>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</si>
  <si>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</si>
  <si>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</si>
  <si>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</si>
  <si>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</si>
  <si>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</si>
  <si>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</si>
  <si>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</si>
  <si>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</si>
  <si>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</si>
  <si>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</si>
  <si>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</si>
  <si>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</si>
  <si>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</si>
  <si>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</si>
  <si>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</si>
  <si>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</si>
  <si>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</si>
  <si>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</si>
  <si>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</si>
  <si>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</si>
  <si>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</si>
  <si>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</si>
  <si>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</si>
  <si>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</si>
  <si>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</si>
  <si>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</si>
  <si>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</si>
  <si>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</si>
  <si>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</si>
  <si>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</si>
  <si>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</si>
  <si>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</si>
  <si>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</si>
  <si>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</si>
  <si>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</si>
  <si>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</si>
  <si>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</si>
  <si>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</si>
  <si>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</si>
  <si>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</si>
  <si>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</si>
  <si>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</si>
  <si>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</si>
  <si>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</si>
  <si>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</si>
  <si>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</si>
  <si>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</si>
  <si>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</si>
  <si>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</si>
  <si>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</si>
  <si>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</si>
  <si>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</si>
  <si>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</si>
  <si>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</si>
  <si>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</si>
  <si>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</si>
  <si>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</si>
  <si>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</si>
  <si>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</si>
  <si>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</si>
  <si>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</si>
  <si>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</si>
  <si>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</si>
  <si>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</si>
  <si>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</si>
  <si>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</si>
  <si>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</si>
  <si>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</si>
  <si>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</si>
  <si>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</si>
  <si>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</si>
  <si>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</si>
  <si>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</si>
  <si>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</si>
  <si>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</si>
  <si>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</si>
  <si>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</si>
  <si>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</si>
  <si>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</si>
  <si>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</si>
  <si>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</si>
  <si>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</si>
  <si>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</si>
  <si>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</si>
  <si>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</si>
  <si>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</si>
  <si>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</si>
  <si>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</si>
  <si>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</si>
  <si>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</si>
  <si>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</si>
  <si>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</si>
  <si>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</si>
  <si>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</si>
  <si>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</si>
  <si>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</si>
  <si>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</si>
  <si>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</si>
  <si>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</si>
  <si>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</si>
  <si>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</si>
  <si>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</si>
  <si>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</si>
  <si>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</si>
  <si>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</si>
  <si>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</si>
  <si>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</si>
  <si>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</si>
  <si>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</si>
  <si>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</si>
  <si>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</si>
  <si>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</si>
  <si>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</si>
  <si>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</si>
  <si>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</si>
  <si>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</si>
  <si>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</si>
  <si>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</si>
  <si>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</si>
  <si>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</si>
  <si>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</si>
  <si>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</si>
  <si>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</si>
  <si>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</si>
  <si>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</si>
  <si>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</si>
  <si>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</si>
  <si>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</si>
  <si>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</si>
  <si>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</si>
  <si>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</si>
  <si>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</si>
  <si>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</si>
  <si>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</si>
  <si>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</si>
  <si>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</si>
  <si>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</si>
  <si>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</si>
  <si>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</si>
  <si>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</si>
  <si>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</si>
  <si>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</si>
  <si>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</si>
  <si>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</si>
  <si>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</si>
  <si>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</si>
  <si>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</si>
  <si>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</si>
  <si>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</si>
  <si>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</si>
  <si>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</si>
  <si>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</si>
  <si>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</si>
  <si>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</si>
  <si>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</si>
  <si>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</si>
  <si>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</si>
  <si>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</si>
  <si>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</si>
  <si>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</si>
  <si>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</si>
  <si>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</si>
  <si>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</si>
  <si>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</si>
  <si>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</si>
  <si>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</si>
  <si>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</si>
  <si>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</si>
  <si>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</si>
  <si>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</si>
  <si>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</si>
  <si>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</si>
  <si>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</si>
  <si>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</si>
  <si>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</si>
  <si>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</si>
  <si>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</si>
  <si>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</si>
  <si>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</si>
  <si>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</si>
  <si>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</si>
  <si>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</si>
  <si>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</si>
  <si>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</si>
  <si>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</si>
  <si>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</si>
  <si>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</si>
  <si>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</si>
  <si>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</si>
  <si>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</si>
  <si>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</si>
  <si>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</si>
  <si>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</si>
  <si>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</si>
  <si>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</si>
  <si>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</si>
  <si>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</si>
  <si>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</si>
  <si>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</si>
  <si>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</si>
  <si>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</si>
  <si>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</si>
  <si>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</si>
  <si>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</si>
  <si>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</si>
  <si>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</si>
  <si>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</si>
  <si>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</si>
  <si>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</si>
  <si>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</si>
  <si>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</si>
  <si>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</si>
  <si>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</si>
  <si>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</si>
  <si>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</si>
  <si>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</si>
  <si>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</si>
  <si>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</si>
  <si>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</si>
  <si>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</si>
  <si>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</si>
  <si>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</si>
  <si>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</si>
  <si>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</si>
  <si>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</si>
  <si>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</si>
  <si>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</si>
  <si>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</si>
  <si>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</si>
  <si>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</si>
  <si>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</si>
  <si>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</si>
  <si>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</si>
  <si>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</si>
  <si>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</si>
  <si>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</si>
  <si>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</si>
  <si>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</si>
  <si>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</si>
  <si>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</si>
  <si>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</si>
  <si>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</si>
  <si>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</si>
  <si>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</si>
  <si>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</si>
  <si>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</si>
  <si>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</si>
  <si>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</si>
  <si>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</si>
  <si>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</si>
  <si>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</si>
  <si>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</si>
  <si>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</si>
  <si>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</si>
  <si>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</si>
  <si>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</si>
  <si>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</si>
  <si>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</si>
  <si>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</si>
  <si>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</si>
  <si>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</si>
  <si>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</si>
  <si>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</si>
  <si>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</si>
  <si>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</si>
  <si>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</si>
  <si>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</si>
  <si>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</si>
  <si>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</si>
  <si>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</si>
  <si>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</si>
  <si>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</si>
  <si>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</si>
  <si>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</si>
  <si>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</si>
  <si>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</si>
  <si>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</si>
  <si>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</si>
  <si>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</si>
  <si>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</si>
  <si>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</si>
  <si>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</si>
  <si>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</si>
  <si>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</si>
  <si>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</si>
  <si>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</si>
  <si>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</si>
  <si>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</si>
  <si>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</si>
  <si>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</si>
  <si>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</si>
  <si>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</si>
  <si>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</si>
  <si>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</si>
  <si>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</si>
  <si>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</si>
  <si>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</si>
  <si>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</si>
  <si>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</si>
  <si>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</si>
  <si>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</si>
  <si>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</si>
  <si>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</si>
  <si>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</si>
  <si>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</si>
  <si>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</si>
  <si>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</si>
  <si>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</si>
  <si>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</si>
  <si>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</si>
  <si>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</si>
  <si>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</si>
  <si>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</si>
  <si>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</si>
  <si>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</si>
  <si>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</si>
  <si>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</si>
  <si>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</si>
  <si>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</si>
  <si>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</si>
  <si>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</si>
  <si>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</si>
  <si>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</si>
  <si>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</si>
  <si>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</si>
  <si>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</si>
  <si>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</si>
  <si>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</si>
  <si>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</si>
  <si>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</si>
  <si>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</si>
  <si>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</si>
  <si>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</si>
  <si>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</si>
  <si>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</si>
  <si>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</si>
  <si>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</si>
  <si>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</si>
  <si>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</si>
  <si>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</si>
  <si>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</si>
  <si>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</si>
  <si>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</si>
  <si>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</si>
  <si>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</si>
  <si>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</si>
  <si>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</si>
  <si>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</si>
  <si>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</si>
  <si>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</si>
  <si>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</si>
  <si>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</si>
  <si>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</si>
  <si>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</si>
  <si>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</si>
  <si>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</si>
  <si>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</si>
  <si>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</si>
  <si>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</si>
  <si>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</si>
  <si>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</si>
  <si>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</si>
  <si>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</si>
  <si>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</si>
  <si>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</si>
  <si>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</si>
  <si>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</si>
  <si>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</si>
  <si>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</si>
  <si>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</si>
  <si>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</si>
  <si>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</si>
  <si>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</si>
  <si>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</si>
  <si>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</si>
  <si>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</si>
  <si>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</si>
  <si>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</si>
  <si>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</si>
  <si>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</si>
  <si>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</si>
  <si>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</si>
  <si>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</si>
  <si>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</si>
  <si>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</si>
  <si>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</si>
  <si>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</si>
  <si>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</si>
  <si>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</si>
  <si>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</si>
  <si>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</si>
  <si>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</si>
  <si>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</si>
  <si>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</si>
  <si>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</si>
  <si>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</si>
  <si>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</si>
  <si>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</si>
  <si>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</si>
  <si>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</si>
  <si>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</si>
  <si>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</si>
  <si>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</si>
  <si>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</si>
  <si>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</si>
  <si>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</si>
  <si>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</si>
  <si>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</si>
  <si>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</si>
  <si>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</si>
  <si>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</si>
  <si>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</si>
  <si>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</si>
  <si>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</si>
  <si>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</si>
  <si>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</si>
  <si>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</si>
  <si>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</si>
  <si>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</si>
  <si>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</si>
  <si>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</si>
  <si>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</si>
  <si>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</si>
  <si>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</si>
  <si>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</si>
  <si>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</si>
  <si>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</si>
  <si>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</si>
  <si>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</si>
  <si>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</si>
  <si>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</si>
  <si>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</si>
  <si>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</si>
  <si>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</si>
  <si>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</si>
  <si>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</si>
  <si>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</si>
  <si>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</si>
  <si>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</si>
  <si>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</si>
  <si>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</si>
  <si>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</si>
  <si>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</si>
  <si>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</si>
  <si>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</si>
  <si>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</si>
  <si>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</si>
  <si>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</si>
  <si>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</si>
  <si>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</si>
  <si>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</si>
  <si>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</si>
  <si>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</si>
  <si>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</si>
  <si>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</si>
  <si>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</si>
  <si>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</si>
  <si>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</si>
  <si>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</si>
  <si>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</si>
  <si>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</si>
  <si>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</si>
  <si>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</si>
  <si>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</si>
  <si>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</si>
  <si>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</si>
  <si>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</si>
  <si>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</si>
  <si>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</si>
  <si>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</si>
  <si>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</si>
  <si>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</si>
  <si>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</si>
  <si>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</si>
  <si>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</si>
  <si>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</si>
  <si>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</si>
  <si>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</si>
  <si>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</si>
  <si>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</si>
  <si>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</si>
  <si>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</si>
  <si>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</si>
  <si>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</si>
  <si>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</si>
  <si>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</si>
  <si>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</si>
  <si>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</si>
  <si>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</si>
  <si>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</si>
  <si>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</si>
  <si>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</si>
  <si>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</si>
  <si>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</si>
  <si>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</si>
  <si>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</si>
  <si>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</si>
  <si>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</si>
  <si>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</si>
  <si>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</si>
  <si>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</si>
  <si>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</si>
  <si>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</si>
  <si>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</si>
  <si>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</si>
  <si>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</si>
  <si>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</si>
  <si>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</si>
  <si>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</si>
  <si>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</si>
  <si>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</si>
  <si>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</si>
  <si>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</si>
  <si>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</si>
  <si>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</si>
  <si>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</si>
  <si>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</si>
  <si>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</si>
  <si>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</si>
  <si>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</si>
  <si>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</si>
  <si>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</si>
  <si>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</si>
  <si>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</si>
  <si>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</si>
  <si>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</si>
  <si>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</si>
  <si>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</si>
  <si>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</si>
  <si>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</si>
  <si>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</si>
  <si>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</si>
  <si>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</si>
  <si>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</si>
  <si>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</si>
  <si>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</si>
  <si>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</si>
  <si>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</si>
  <si>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</si>
  <si>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</si>
  <si>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</si>
  <si>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</si>
  <si>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</si>
  <si>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</si>
  <si>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</si>
  <si>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</si>
  <si>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</si>
  <si>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</si>
  <si>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</si>
  <si>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</si>
  <si>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</si>
  <si>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</si>
  <si>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</si>
  <si>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</si>
  <si>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</si>
  <si>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</si>
  <si>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</si>
  <si>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</si>
  <si>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</si>
  <si>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</si>
  <si>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</si>
  <si>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</si>
  <si>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</si>
  <si>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</si>
  <si>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</si>
  <si>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</si>
  <si>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</si>
  <si>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</si>
  <si>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</si>
  <si>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</si>
  <si>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</si>
  <si>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</si>
  <si>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</si>
  <si>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</si>
  <si>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</si>
  <si>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</si>
  <si>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</si>
  <si>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</si>
  <si>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</si>
  <si>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</si>
  <si>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</si>
  <si>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</si>
  <si>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</si>
  <si>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</si>
  <si>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</si>
  <si>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</si>
  <si>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</si>
  <si>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</si>
  <si>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</si>
  <si>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</si>
  <si>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</si>
  <si>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</si>
  <si>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</si>
  <si>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</si>
  <si>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</si>
  <si>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</si>
  <si>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</si>
  <si>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</si>
  <si>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</si>
  <si>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</si>
  <si>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</si>
  <si>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</si>
  <si>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</si>
  <si>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</si>
  <si>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</si>
  <si>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</si>
  <si>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</si>
  <si>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</si>
  <si>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</si>
  <si>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</si>
  <si>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</si>
  <si>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</si>
  <si>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</si>
  <si>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</si>
  <si>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</si>
  <si>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</si>
  <si>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</si>
  <si>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</si>
  <si>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</si>
  <si>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</si>
  <si>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</si>
  <si>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</si>
  <si>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</si>
  <si>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</si>
  <si>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</si>
  <si>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</si>
  <si>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</si>
  <si>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</si>
  <si>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</si>
  <si>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</si>
  <si>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</si>
  <si>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</si>
  <si>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</si>
  <si>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</si>
  <si>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</si>
  <si>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</si>
  <si>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</si>
  <si>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</si>
  <si>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</si>
  <si>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</si>
  <si>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</si>
  <si>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</si>
  <si>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</si>
  <si>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</si>
  <si>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</si>
  <si>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</si>
  <si>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</si>
  <si>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</si>
  <si>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</si>
  <si>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</si>
  <si>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</si>
  <si>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</si>
  <si>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</si>
  <si>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</si>
  <si>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</si>
  <si>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</si>
  <si>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</si>
  <si>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</si>
  <si>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</si>
  <si>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</si>
  <si>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</si>
  <si>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</si>
  <si>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</si>
  <si>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</si>
  <si>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</si>
  <si>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</si>
  <si>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</si>
  <si>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</si>
  <si>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</si>
  <si>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</si>
  <si>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</si>
  <si>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</si>
  <si>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</si>
  <si>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</si>
  <si>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</si>
  <si>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</si>
  <si>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</si>
  <si>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</si>
  <si>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</si>
  <si>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</si>
  <si>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</si>
  <si>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</si>
  <si>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</si>
  <si>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</si>
  <si>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</si>
  <si>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</si>
  <si>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</si>
  <si>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</si>
  <si>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</si>
  <si>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</si>
  <si>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</si>
  <si>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</si>
  <si>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</si>
  <si>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</si>
  <si>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</si>
  <si>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</si>
  <si>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</si>
  <si>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</si>
  <si>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</si>
  <si>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</si>
  <si>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</si>
  <si>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</si>
  <si>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</si>
  <si>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</si>
  <si>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</si>
  <si>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</si>
  <si>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</si>
  <si>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</si>
  <si>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</si>
  <si>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</si>
  <si>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</si>
  <si>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</si>
  <si>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</si>
  <si>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</si>
  <si>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</si>
  <si>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</si>
  <si>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</si>
  <si>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</si>
  <si>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</si>
  <si>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</si>
  <si>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</si>
  <si>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</si>
  <si>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</si>
  <si>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</si>
  <si>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</si>
  <si>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</si>
  <si>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</si>
  <si>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</si>
  <si>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</si>
  <si>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</si>
  <si>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</si>
  <si>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</si>
  <si>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</si>
  <si>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</si>
  <si>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</si>
  <si>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</si>
  <si>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</si>
  <si>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</si>
  <si>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</si>
  <si>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</si>
  <si>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</si>
  <si>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</si>
  <si>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</si>
  <si>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</si>
  <si>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</si>
  <si>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</si>
  <si>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</si>
  <si>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</si>
  <si>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</si>
  <si>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</si>
  <si>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</si>
  <si>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</si>
  <si>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</si>
  <si>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</si>
  <si>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</si>
  <si>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</si>
  <si>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</si>
  <si>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</si>
  <si>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</si>
  <si>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</si>
  <si>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</si>
  <si>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</si>
  <si>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</si>
  <si>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</si>
  <si>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</si>
  <si>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</si>
  <si>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</si>
  <si>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</si>
  <si>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</si>
  <si>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</si>
  <si>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</si>
  <si>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</si>
  <si>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</si>
  <si>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</si>
  <si>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</si>
  <si>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</si>
  <si>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</si>
  <si>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</si>
  <si>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</si>
  <si>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</si>
  <si>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</si>
  <si>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</si>
  <si>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</si>
  <si>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</si>
  <si>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</si>
  <si>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</si>
  <si>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</si>
  <si>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</si>
  <si>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</si>
  <si>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</si>
  <si>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</si>
  <si>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</si>
  <si>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</si>
  <si>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</si>
  <si>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</si>
  <si>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</si>
  <si>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</si>
  <si>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</si>
  <si>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</si>
  <si>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</si>
  <si>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</si>
  <si>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</si>
  <si>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</si>
  <si>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</si>
  <si>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</si>
  <si>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</si>
  <si>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</si>
  <si>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</si>
  <si>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</si>
  <si>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</si>
  <si>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</si>
  <si>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</si>
  <si>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</si>
  <si>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</si>
  <si>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</si>
  <si>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</si>
  <si>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</si>
  <si>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</si>
  <si>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</si>
  <si>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</si>
  <si>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</si>
  <si>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</si>
  <si>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</si>
  <si>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</si>
  <si>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</si>
  <si>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</si>
  <si>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</si>
  <si>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</si>
  <si>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</si>
  <si>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</si>
  <si>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</si>
  <si>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</si>
  <si>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</si>
  <si>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</si>
  <si>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</si>
  <si>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</si>
  <si>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</si>
  <si>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</si>
  <si>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</si>
  <si>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</si>
  <si>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</si>
  <si>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</si>
  <si>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</si>
  <si>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</si>
  <si>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</si>
  <si>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</si>
  <si>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</si>
  <si>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</si>
  <si>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</si>
  <si>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</si>
  <si>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</si>
  <si>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</si>
  <si>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</si>
  <si>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</si>
  <si>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</si>
  <si>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</si>
  <si>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</si>
  <si>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</si>
  <si>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</si>
  <si>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</si>
  <si>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</si>
  <si>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</si>
  <si>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</si>
  <si>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</si>
  <si>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</si>
  <si>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</si>
  <si>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</si>
  <si>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</si>
  <si>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</si>
  <si>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</si>
  <si>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</si>
  <si>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</si>
  <si>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</si>
  <si>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</si>
  <si>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</si>
  <si>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</si>
  <si>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</si>
  <si>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</si>
  <si>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</si>
  <si>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</si>
  <si>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</si>
  <si>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</si>
  <si>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</si>
  <si>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</si>
  <si>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</si>
  <si>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</si>
  <si>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</si>
  <si>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</si>
  <si>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</si>
  <si>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</si>
  <si>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</si>
  <si>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</si>
  <si>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</si>
  <si>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</si>
  <si>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</si>
  <si>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</si>
  <si>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</si>
  <si>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</si>
  <si>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</si>
  <si>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</si>
  <si>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</si>
  <si>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</si>
  <si>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</si>
  <si>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</si>
  <si>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</si>
  <si>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</si>
  <si>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</si>
  <si>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</si>
  <si>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</si>
  <si>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</si>
  <si>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</si>
  <si>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</si>
  <si>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</si>
  <si>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</si>
  <si>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</si>
  <si>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</si>
  <si>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</si>
  <si>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</si>
  <si>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</si>
  <si>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</si>
  <si>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</si>
  <si>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</si>
  <si>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</si>
  <si>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</si>
  <si>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</si>
  <si>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</si>
  <si>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</si>
  <si>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</si>
  <si>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</si>
  <si>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</si>
  <si>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</si>
  <si>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</si>
  <si>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</si>
  <si>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</si>
  <si>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</si>
  <si>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</si>
  <si>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</si>
  <si>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</si>
  <si>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</si>
  <si>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</si>
  <si>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</si>
  <si>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</si>
  <si>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</si>
  <si>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</si>
  <si>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</si>
  <si>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</si>
  <si>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</si>
  <si>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</si>
  <si>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</si>
  <si>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</si>
  <si>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</si>
  <si>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</si>
  <si>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</si>
  <si>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</si>
  <si>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</si>
  <si>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</si>
  <si>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</si>
  <si>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</si>
  <si>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</si>
  <si>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</si>
  <si>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</si>
  <si>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</si>
  <si>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</si>
  <si>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</si>
  <si>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</si>
  <si>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</si>
  <si>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</si>
  <si>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</si>
  <si>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</si>
  <si>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</si>
  <si>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</si>
  <si>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</si>
  <si>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</si>
  <si>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</si>
  <si>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</si>
  <si>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</si>
  <si>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</si>
  <si>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</si>
  <si>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</si>
  <si>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</si>
  <si>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</si>
  <si>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</si>
  <si>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</si>
  <si>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</si>
  <si>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</si>
  <si>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</si>
  <si>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</si>
  <si>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</si>
  <si>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</si>
  <si>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</si>
  <si>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</si>
  <si>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</si>
  <si>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</si>
  <si>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</si>
  <si>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</si>
  <si>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</si>
  <si>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</si>
  <si>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</si>
  <si>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</si>
  <si>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</si>
  <si>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</si>
  <si>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</si>
  <si>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</si>
  <si>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</si>
  <si>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</si>
  <si>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</si>
  <si>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</si>
  <si>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</si>
  <si>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</si>
  <si>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</si>
  <si>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</si>
  <si>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</si>
  <si>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</si>
  <si>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</si>
  <si>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</si>
  <si>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</si>
  <si>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</si>
  <si>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</si>
  <si>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</si>
  <si>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</si>
  <si>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</si>
  <si>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</si>
  <si>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</si>
  <si>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</si>
  <si>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</si>
  <si>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</si>
  <si>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</si>
  <si>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</si>
  <si>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</si>
  <si>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</si>
  <si>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</si>
  <si>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</si>
  <si>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</si>
  <si>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</si>
  <si>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</si>
  <si>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</si>
  <si>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</si>
  <si>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</si>
  <si>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</si>
  <si>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</si>
  <si>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</si>
  <si>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</si>
  <si>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</si>
  <si>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</si>
  <si>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</si>
  <si>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</si>
  <si>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</si>
  <si>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</si>
  <si>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</si>
  <si>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</si>
  <si>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</si>
  <si>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</si>
  <si>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</si>
  <si>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</si>
  <si>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</si>
  <si>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</si>
  <si>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</si>
  <si>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</si>
  <si>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</si>
  <si>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</si>
  <si>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</si>
  <si>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</si>
  <si>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</si>
  <si>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</si>
  <si>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</si>
  <si>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</si>
  <si>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</si>
  <si>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</si>
  <si>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</si>
  <si>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</si>
  <si>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</si>
  <si>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</si>
  <si>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</si>
  <si>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</si>
  <si>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</si>
  <si>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</si>
  <si>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</si>
  <si>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</si>
  <si>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</si>
  <si>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</si>
  <si>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</si>
  <si>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</si>
  <si>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</si>
  <si>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</si>
  <si>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</si>
  <si>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</si>
  <si>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</si>
  <si>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</si>
  <si>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</si>
  <si>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</si>
  <si>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</si>
  <si>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</si>
  <si>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</si>
  <si>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</si>
  <si>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</si>
  <si>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</si>
  <si>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</si>
  <si>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</si>
  <si>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</si>
  <si>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</si>
  <si>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</si>
  <si>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</si>
  <si>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</si>
  <si>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</si>
  <si>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</si>
  <si>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</si>
  <si>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</si>
  <si>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</si>
  <si>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</si>
  <si>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</si>
  <si>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</si>
  <si>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</si>
  <si>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</si>
  <si>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</si>
  <si>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</si>
  <si>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</si>
  <si>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</si>
  <si>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</si>
  <si>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</si>
  <si>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</si>
  <si>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</si>
  <si>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</si>
  <si>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</si>
  <si>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</si>
  <si>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</si>
  <si>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</si>
  <si>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</si>
  <si>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</si>
  <si>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</si>
  <si>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</si>
  <si>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</si>
  <si>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</si>
  <si>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</si>
  <si>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</si>
  <si>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</si>
  <si>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</si>
  <si>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</si>
  <si>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</si>
  <si>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</si>
  <si>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</si>
  <si>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</si>
  <si>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</si>
  <si>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</si>
  <si>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</si>
  <si>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</si>
  <si>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</si>
  <si>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</si>
  <si>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</si>
  <si>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</si>
  <si>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</si>
  <si>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</si>
  <si>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</si>
  <si>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</si>
  <si>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</si>
  <si>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</si>
  <si>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</si>
  <si>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</si>
  <si>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</si>
  <si>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</si>
  <si>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</si>
  <si>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</si>
  <si>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</si>
  <si>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</si>
  <si>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</si>
  <si>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</si>
  <si>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</si>
  <si>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</si>
  <si>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</si>
  <si>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</si>
  <si>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</si>
  <si>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</si>
  <si>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</si>
  <si>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</si>
  <si>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</si>
  <si>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</si>
  <si>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</si>
  <si>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</si>
  <si>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</si>
  <si>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</si>
  <si>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</si>
  <si>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</si>
  <si>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</si>
  <si>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</si>
  <si>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</si>
  <si>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</si>
  <si>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</si>
  <si>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</si>
  <si>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</si>
  <si>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</si>
  <si>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</si>
  <si>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</si>
  <si>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</si>
  <si>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</si>
  <si>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</si>
  <si>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</si>
  <si>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</si>
  <si>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</si>
  <si>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</si>
  <si>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</si>
  <si>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</si>
  <si>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</si>
  <si>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</si>
  <si>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</si>
  <si>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</si>
  <si>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</si>
  <si>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</si>
  <si>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</si>
  <si>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</si>
  <si>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</si>
  <si>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</si>
  <si>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</si>
  <si>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</si>
  <si>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</si>
  <si>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</si>
  <si>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</si>
  <si>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</si>
  <si>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</si>
  <si>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</si>
  <si>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</si>
  <si>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</si>
  <si>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</si>
  <si>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</si>
  <si>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</si>
  <si>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</si>
  <si>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</si>
  <si>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</si>
  <si>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</si>
  <si>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</si>
  <si>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</si>
  <si>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</si>
  <si>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</si>
  <si>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</si>
  <si>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</si>
  <si>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</si>
  <si>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</si>
  <si>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</si>
  <si>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</si>
  <si>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</si>
  <si>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</si>
  <si>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</si>
  <si>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</si>
  <si>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</si>
  <si>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</si>
  <si>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</si>
  <si>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</si>
  <si>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</si>
  <si>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</si>
  <si>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</si>
  <si>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</si>
  <si>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</si>
  <si>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</si>
  <si>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</si>
  <si>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</si>
  <si>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</si>
  <si>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</si>
  <si>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</si>
  <si>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</si>
  <si>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</si>
  <si>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</si>
  <si>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</si>
  <si>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</si>
  <si>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</si>
  <si>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</si>
  <si>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</si>
  <si>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</si>
  <si>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</si>
  <si>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</si>
  <si>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</si>
  <si>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</si>
  <si>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</si>
  <si>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</si>
  <si>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</si>
  <si>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</si>
  <si>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</si>
  <si>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</si>
  <si>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</si>
  <si>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</si>
  <si>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</si>
  <si>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</si>
  <si>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</si>
  <si>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</si>
  <si>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</si>
  <si>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</si>
  <si>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</si>
  <si>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</si>
  <si>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</si>
  <si>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</si>
  <si>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</si>
  <si>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</si>
  <si>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</si>
  <si>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</si>
  <si>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</si>
  <si>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</si>
  <si>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</si>
  <si>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</si>
  <si>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</si>
  <si>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</si>
  <si>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</si>
  <si>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</si>
  <si>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</si>
  <si>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</si>
  <si>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</si>
  <si>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</si>
  <si>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</si>
  <si>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</si>
  <si>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</si>
  <si>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</si>
  <si>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</si>
  <si>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</si>
  <si>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</si>
  <si>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</si>
  <si>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</si>
  <si>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</si>
  <si>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</si>
  <si>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</si>
  <si>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</si>
  <si>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</si>
  <si>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</si>
  <si>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</si>
  <si>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</si>
  <si>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</si>
  <si>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</si>
  <si>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</si>
  <si>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</si>
  <si>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</si>
  <si>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</si>
  <si>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</si>
  <si>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</si>
  <si>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</si>
  <si>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</si>
  <si>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</si>
  <si>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</si>
  <si>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</si>
  <si>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</si>
  <si>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</si>
  <si>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</si>
  <si>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</si>
  <si>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</si>
  <si>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</si>
  <si>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</si>
  <si>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</si>
  <si>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</si>
  <si>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</si>
  <si>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</si>
  <si>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</si>
  <si>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</si>
  <si>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</si>
  <si>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</si>
  <si>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</si>
  <si>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</si>
  <si>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</si>
  <si>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</si>
  <si>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</si>
  <si>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</si>
  <si>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</si>
  <si>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</si>
  <si>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</si>
  <si>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</si>
  <si>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</si>
  <si>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</si>
  <si>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</si>
  <si>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</si>
  <si>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</si>
  <si>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</si>
  <si>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</si>
  <si>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</si>
  <si>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</si>
  <si>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</si>
  <si>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</si>
  <si>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</si>
  <si>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</si>
  <si>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</si>
  <si>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</si>
  <si>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</si>
  <si>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</si>
  <si>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</si>
  <si>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</si>
  <si>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</si>
  <si>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</si>
  <si>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</si>
  <si>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</si>
  <si>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</si>
  <si>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</si>
  <si>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</si>
  <si>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</si>
  <si>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</si>
  <si>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</si>
  <si>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</si>
  <si>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</si>
  <si>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</si>
  <si>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</si>
  <si>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</si>
  <si>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</si>
  <si>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</si>
  <si>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</si>
  <si>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</si>
  <si>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</si>
  <si>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</si>
  <si>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</si>
  <si>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</si>
  <si>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</si>
  <si>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</si>
  <si>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</si>
  <si>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</si>
  <si>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</si>
  <si>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</si>
  <si>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</si>
  <si>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</si>
  <si>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</si>
  <si>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</si>
  <si>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</si>
  <si>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</si>
  <si>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</si>
  <si>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</si>
  <si>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</si>
  <si>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</si>
  <si>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</si>
  <si>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</si>
  <si>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</si>
  <si>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</si>
  <si>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</si>
  <si>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</si>
  <si>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</si>
  <si>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</si>
  <si>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</si>
  <si>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</si>
  <si>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</si>
  <si>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</si>
  <si>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</si>
  <si>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</si>
  <si>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</si>
  <si>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</si>
  <si>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</si>
  <si>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</si>
  <si>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</si>
  <si>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</si>
  <si>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</si>
  <si>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</si>
  <si>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</si>
  <si>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</si>
  <si>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</si>
  <si>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</si>
  <si>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</si>
  <si>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</si>
  <si>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</si>
  <si>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</si>
  <si>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</si>
  <si>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</si>
  <si>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</si>
  <si>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</si>
  <si>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</si>
  <si>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</si>
  <si>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</si>
  <si>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</si>
  <si>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</si>
  <si>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</si>
  <si>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</si>
  <si>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</si>
  <si>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</si>
  <si>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</si>
  <si>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</si>
  <si>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</si>
  <si>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</si>
  <si>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</si>
  <si>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</si>
  <si>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</si>
  <si>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</si>
  <si>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</si>
  <si>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</si>
  <si>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</si>
  <si>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</si>
  <si>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</si>
  <si>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</si>
  <si>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</si>
  <si>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</si>
  <si>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</si>
  <si>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</si>
  <si>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</si>
  <si>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</si>
  <si>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</si>
  <si>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</si>
  <si>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</si>
  <si>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</si>
  <si>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</si>
  <si>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</si>
  <si>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</si>
  <si>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</si>
  <si>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</si>
  <si>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</si>
  <si>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</si>
  <si>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</si>
  <si>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</si>
  <si>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</si>
  <si>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</si>
  <si>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</si>
  <si>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</si>
  <si>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</si>
  <si>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</si>
  <si>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</si>
  <si>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</si>
  <si>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</si>
  <si>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</si>
  <si>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</si>
  <si>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</si>
  <si>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</si>
  <si>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</si>
  <si>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</si>
  <si>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</si>
  <si>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</si>
  <si>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</si>
  <si>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</si>
  <si>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</si>
  <si>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</si>
  <si>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</si>
  <si>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</si>
  <si>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</si>
  <si>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</si>
  <si>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</si>
  <si>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</si>
  <si>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</si>
  <si>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</si>
  <si>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</si>
  <si>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</si>
  <si>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</si>
  <si>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</si>
  <si>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</si>
  <si>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</si>
  <si>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</si>
  <si>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</si>
  <si>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</si>
  <si>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</si>
  <si>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</si>
  <si>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</si>
  <si>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</si>
  <si>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</si>
  <si>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</si>
  <si>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</si>
  <si>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</si>
  <si>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</si>
  <si>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</si>
  <si>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</si>
  <si>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</si>
  <si>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</si>
  <si>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</si>
  <si>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</si>
  <si>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</si>
  <si>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</si>
  <si>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</si>
  <si>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</si>
  <si>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</si>
  <si>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</si>
  <si>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</si>
  <si>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</si>
  <si>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</si>
  <si>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</si>
  <si>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</si>
  <si>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</si>
  <si>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</si>
  <si>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</si>
  <si>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</si>
  <si>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</si>
  <si>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</si>
  <si>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</si>
  <si>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</si>
  <si>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</si>
  <si>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</si>
  <si>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</si>
  <si>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</si>
  <si>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</si>
  <si>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</si>
  <si>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</si>
  <si>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</si>
  <si>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</si>
  <si>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</si>
  <si>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</si>
  <si>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</si>
  <si>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</si>
  <si>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</si>
  <si>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</si>
  <si>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</si>
  <si>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</si>
  <si>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</si>
  <si>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</si>
  <si>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</si>
  <si>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</si>
  <si>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</si>
  <si>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</si>
  <si>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</si>
  <si>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</si>
  <si>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</si>
  <si>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</si>
  <si>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</si>
  <si>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</si>
  <si>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</si>
  <si>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</si>
  <si>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</si>
  <si>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</si>
  <si>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</si>
  <si>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</si>
  <si>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</si>
  <si>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</si>
  <si>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</si>
  <si>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</si>
  <si>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</si>
  <si>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</si>
  <si>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</si>
  <si>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</si>
  <si>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</si>
  <si>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</si>
  <si>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</si>
  <si>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</si>
  <si>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</si>
  <si>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</si>
  <si>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</si>
  <si>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</si>
  <si>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</si>
  <si>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</si>
  <si>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</si>
  <si>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</si>
  <si>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</si>
  <si>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</si>
  <si>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</si>
  <si>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</si>
  <si>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</si>
  <si>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</si>
  <si>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</si>
  <si>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</si>
  <si>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</si>
  <si>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</si>
  <si>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</si>
  <si>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</si>
  <si>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</si>
  <si>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</si>
  <si>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</si>
  <si>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</si>
  <si>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</si>
  <si>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</si>
  <si>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</si>
  <si>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</si>
  <si>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</si>
  <si>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</si>
  <si>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</si>
  <si>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</si>
  <si>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</si>
  <si>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</si>
  <si>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</si>
  <si>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</si>
  <si>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</si>
  <si>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</si>
  <si>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</si>
  <si>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</si>
  <si>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</si>
  <si>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</si>
  <si>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</si>
  <si>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</si>
  <si>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</si>
  <si>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</si>
  <si>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</si>
  <si>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</si>
  <si>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</si>
  <si>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</si>
  <si>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</si>
  <si>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</si>
  <si>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</si>
  <si>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</si>
  <si>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</si>
  <si>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</si>
  <si>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</si>
  <si>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</si>
  <si>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</si>
  <si>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</si>
  <si>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</si>
  <si>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</si>
  <si>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</si>
  <si>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</si>
  <si>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</si>
  <si>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</si>
  <si>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</si>
  <si>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</si>
  <si>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</si>
  <si>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</si>
  <si>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</si>
  <si>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</si>
  <si>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</si>
  <si>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</si>
  <si>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</si>
  <si>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</si>
  <si>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</si>
  <si>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</si>
  <si>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</si>
  <si>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</si>
  <si>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</si>
  <si>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</si>
  <si>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</si>
  <si>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</si>
  <si>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</si>
  <si>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</si>
  <si>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</si>
  <si>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</si>
  <si>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</si>
  <si>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</si>
  <si>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</si>
  <si>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</si>
  <si>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</si>
  <si>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</si>
  <si>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</si>
  <si>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</si>
  <si>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</si>
  <si>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</si>
  <si>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</si>
  <si>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</si>
  <si>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</si>
  <si>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</si>
  <si>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</si>
  <si>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</si>
  <si>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</si>
  <si>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</si>
  <si>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</si>
  <si>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</si>
  <si>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</si>
  <si>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</si>
  <si>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</si>
  <si>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</si>
  <si>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</si>
  <si>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</si>
  <si>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</si>
  <si>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</si>
  <si>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</si>
  <si>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</si>
  <si>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</si>
  <si>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</si>
  <si>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</si>
  <si>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</si>
  <si>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</si>
  <si>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</si>
  <si>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</si>
  <si>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</si>
  <si>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</si>
  <si>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</si>
  <si>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</si>
  <si>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</si>
  <si>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</si>
  <si>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</si>
  <si>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</si>
  <si>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</si>
  <si>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</si>
  <si>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</si>
  <si>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</si>
  <si>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</si>
  <si>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</si>
  <si>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</si>
  <si>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</si>
  <si>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</si>
  <si>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</si>
  <si>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</si>
  <si>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</si>
  <si>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</si>
  <si>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</si>
  <si>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</si>
  <si>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</si>
  <si>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</si>
  <si>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</si>
  <si>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</si>
  <si>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</si>
  <si>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</si>
  <si>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</si>
  <si>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</si>
  <si>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</si>
  <si>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</si>
  <si>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</si>
  <si>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</si>
  <si>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</si>
  <si>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</si>
  <si>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</si>
  <si>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</si>
  <si>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</si>
  <si>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</si>
  <si>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</si>
  <si>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</si>
  <si>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</si>
  <si>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</si>
  <si>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</si>
  <si>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</si>
  <si>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</si>
  <si>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</si>
  <si>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</si>
  <si>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</si>
  <si>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</si>
  <si>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</si>
  <si>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</si>
  <si>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</si>
  <si>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</si>
  <si>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</si>
  <si>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</si>
  <si>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</si>
  <si>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</si>
  <si>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</si>
  <si>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</si>
  <si>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</si>
  <si>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</si>
  <si>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</si>
  <si>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</si>
  <si>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</si>
  <si>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</si>
  <si>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</si>
  <si>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</si>
  <si>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</si>
  <si>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</si>
  <si>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</si>
  <si>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</si>
  <si>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</si>
  <si>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</si>
  <si>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</si>
  <si>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</si>
  <si>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</si>
  <si>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</si>
  <si>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</si>
  <si>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</si>
  <si>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</si>
  <si>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</si>
  <si>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</si>
  <si>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</si>
  <si>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</si>
  <si>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</si>
  <si>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</si>
  <si>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</si>
  <si>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</si>
  <si>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</si>
  <si>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</si>
  <si>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</si>
  <si>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</si>
  <si>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</si>
  <si>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</si>
  <si>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</si>
  <si>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</si>
  <si>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</si>
  <si>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</si>
  <si>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</si>
  <si>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</si>
  <si>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</si>
  <si>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</si>
  <si>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</si>
  <si>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</si>
  <si>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</si>
  <si>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</si>
  <si>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</si>
  <si>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</si>
  <si>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</si>
  <si>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</si>
  <si>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</si>
  <si>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</si>
  <si>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</si>
  <si>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</si>
  <si>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</si>
  <si>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</si>
  <si>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</si>
  <si>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</si>
  <si>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</si>
  <si>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</si>
  <si>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</si>
  <si>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</si>
  <si>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</si>
  <si>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</si>
  <si>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</si>
  <si>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</si>
  <si>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</si>
  <si>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</si>
  <si>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</si>
  <si>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</si>
  <si>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</si>
  <si>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</si>
  <si>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</si>
  <si>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</si>
  <si>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</si>
  <si>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</si>
  <si>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</si>
  <si>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</si>
  <si>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</si>
  <si>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</si>
  <si>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</si>
  <si>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</si>
  <si>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</si>
  <si>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</si>
  <si>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</si>
  <si>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</si>
  <si>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</si>
  <si>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</si>
  <si>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</si>
  <si>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</si>
  <si>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</si>
  <si>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</si>
  <si>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</si>
  <si>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</si>
  <si>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</si>
  <si>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</si>
  <si>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</si>
  <si>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</si>
  <si>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</si>
  <si>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</si>
  <si>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</si>
  <si>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</si>
  <si>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</si>
  <si>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</si>
  <si>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</si>
  <si>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</si>
  <si>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</si>
  <si>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</si>
  <si>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</si>
  <si>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</si>
  <si>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</si>
  <si>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</si>
  <si>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</si>
  <si>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</si>
  <si>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</si>
  <si>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</si>
  <si>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</si>
  <si>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</si>
  <si>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</si>
  <si>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</si>
  <si>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</si>
  <si>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</si>
  <si>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</si>
  <si>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</si>
  <si>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</si>
  <si>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</si>
  <si>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</si>
  <si>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</si>
  <si>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</si>
  <si>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</si>
  <si>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</si>
  <si>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</si>
  <si>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</si>
  <si>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</si>
  <si>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</si>
  <si>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</si>
  <si>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</si>
  <si>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</si>
  <si>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</si>
  <si>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</si>
  <si>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</si>
  <si>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</si>
  <si>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</si>
  <si>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</si>
  <si>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</si>
  <si>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</si>
  <si>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</si>
  <si>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</si>
  <si>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</si>
  <si>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</si>
  <si>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</si>
  <si>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</si>
  <si>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</si>
  <si>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</si>
  <si>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</si>
  <si>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</si>
  <si>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</si>
  <si>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</si>
  <si>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</si>
  <si>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</si>
  <si>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</si>
  <si>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</si>
  <si>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</si>
  <si>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</si>
  <si>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</si>
  <si>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</si>
  <si>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</si>
  <si>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</si>
  <si>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</si>
  <si>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</si>
  <si>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</si>
  <si>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</si>
  <si>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</si>
  <si>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</si>
  <si>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</si>
  <si>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</si>
  <si>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</si>
  <si>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</si>
  <si>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</si>
  <si>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</si>
  <si>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</si>
  <si>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</si>
  <si>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</si>
  <si>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</si>
  <si>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</si>
  <si>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</si>
  <si>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</si>
  <si>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</si>
  <si>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</si>
  <si>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</si>
  <si>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</si>
  <si>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</si>
  <si>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</si>
  <si>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</si>
  <si>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</si>
  <si>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</si>
  <si>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</si>
  <si>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</si>
  <si>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</si>
  <si>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</si>
  <si>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</si>
  <si>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</si>
  <si>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</si>
  <si>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</si>
  <si>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</si>
  <si>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</si>
  <si>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</si>
  <si>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</si>
  <si>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</si>
  <si>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</si>
  <si>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</si>
  <si>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</si>
  <si>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</si>
  <si>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</si>
  <si>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</si>
  <si>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</si>
  <si>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</si>
  <si>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</si>
  <si>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</si>
  <si>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</si>
  <si>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</si>
  <si>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</si>
  <si>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</si>
  <si>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</si>
  <si>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</si>
  <si>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</si>
  <si>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</si>
  <si>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</si>
  <si>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</si>
  <si>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</si>
  <si>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</si>
  <si>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</si>
  <si>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</si>
  <si>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</si>
  <si>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</si>
  <si>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</si>
  <si>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</si>
  <si>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</si>
  <si>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</si>
  <si>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</si>
  <si>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</si>
  <si>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</si>
  <si>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</si>
  <si>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</si>
  <si>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</si>
  <si>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</si>
  <si>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</si>
  <si>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</si>
  <si>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</si>
  <si>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</si>
  <si>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</si>
  <si>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</si>
  <si>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</si>
  <si>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</si>
  <si>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</si>
  <si>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</si>
  <si>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</si>
  <si>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</si>
  <si>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</si>
  <si>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</si>
  <si>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</si>
  <si>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</si>
  <si>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</si>
  <si>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</si>
  <si>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</si>
  <si>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</si>
  <si>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</si>
  <si>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</si>
  <si>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</si>
  <si>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</si>
  <si>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</si>
  <si>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</si>
  <si>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</si>
  <si>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</si>
  <si>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</si>
  <si>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</si>
  <si>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</si>
  <si>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</si>
  <si>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</si>
  <si>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</si>
  <si>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</si>
  <si>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</si>
  <si>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</si>
  <si>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</si>
  <si>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</si>
  <si>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</si>
  <si>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</si>
  <si>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</si>
  <si>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</si>
  <si>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</si>
  <si>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</si>
  <si>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</si>
  <si>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</si>
  <si>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</si>
  <si>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</si>
  <si>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</si>
  <si>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</si>
  <si>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</si>
  <si>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</si>
  <si>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</si>
  <si>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</si>
  <si>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</si>
  <si>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</si>
  <si>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</si>
  <si>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</si>
  <si>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</si>
  <si>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</si>
  <si>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</si>
  <si>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</si>
  <si>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</si>
  <si>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</si>
  <si>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</si>
  <si>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</si>
  <si>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</si>
  <si>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</si>
  <si>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</si>
  <si>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</si>
  <si>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</si>
  <si>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</si>
  <si>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</si>
  <si>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</si>
  <si>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</si>
  <si>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</si>
  <si>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</si>
  <si>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</si>
  <si>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</si>
  <si>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</si>
  <si>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</si>
  <si>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</si>
  <si>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</si>
  <si>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</si>
  <si>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</si>
  <si>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</si>
  <si>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</si>
  <si>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</si>
  <si>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</si>
  <si>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</si>
  <si>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</si>
  <si>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</si>
  <si>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</si>
  <si>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</si>
  <si>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</si>
  <si>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</si>
  <si>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</si>
  <si>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</si>
  <si>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</si>
  <si>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</si>
  <si>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</si>
  <si>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</si>
  <si>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</si>
  <si>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</si>
  <si>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</si>
  <si>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</si>
  <si>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</si>
  <si>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</si>
  <si>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</si>
  <si>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</si>
  <si>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</si>
  <si>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</si>
  <si>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</si>
  <si>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</si>
  <si>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</si>
  <si>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</si>
  <si>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</si>
  <si>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</si>
  <si>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</si>
  <si>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</si>
  <si>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</si>
  <si>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</si>
  <si>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</si>
  <si>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</si>
  <si>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</si>
  <si>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</si>
  <si>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</si>
  <si>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</si>
  <si>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</si>
  <si>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</si>
  <si>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</si>
  <si>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</si>
  <si>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</si>
  <si>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</si>
  <si>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</si>
  <si>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</si>
  <si>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</si>
  <si>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</si>
  <si>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</si>
  <si>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</si>
  <si>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</si>
  <si>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</si>
  <si>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</si>
  <si>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</si>
  <si>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</si>
  <si>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</si>
  <si>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</si>
  <si>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</si>
  <si>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</si>
  <si>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</si>
  <si>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</si>
  <si>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</si>
  <si>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</si>
  <si>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</si>
  <si>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</si>
  <si>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</si>
  <si>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</si>
  <si>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</si>
  <si>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</si>
  <si>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</si>
  <si>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</si>
  <si>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</si>
  <si>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</si>
  <si>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</si>
  <si>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</si>
  <si>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</si>
  <si>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</si>
  <si>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</si>
  <si>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</si>
  <si>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</si>
  <si>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</si>
  <si>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</si>
  <si>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</si>
  <si>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</si>
  <si>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</si>
  <si>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</si>
  <si>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</si>
  <si>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</si>
  <si>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</si>
  <si>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</si>
  <si>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</si>
  <si>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</si>
  <si>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</si>
  <si>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</si>
  <si>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</si>
  <si>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</si>
  <si>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</si>
  <si>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</si>
  <si>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</si>
  <si>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</si>
  <si>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</si>
  <si>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</si>
  <si>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</si>
  <si>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</si>
  <si>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</si>
  <si>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</si>
  <si>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</si>
  <si>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</si>
  <si>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</si>
  <si>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</si>
  <si>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</si>
  <si>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</si>
  <si>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</si>
  <si>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</si>
  <si>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</si>
  <si>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</si>
  <si>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</si>
  <si>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</si>
  <si>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</si>
  <si>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</si>
  <si>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</si>
  <si>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</si>
  <si>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</si>
  <si>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</si>
  <si>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</si>
  <si>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</si>
  <si>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</si>
  <si>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</si>
  <si>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</si>
  <si>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</si>
  <si>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</si>
  <si>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</si>
  <si>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</si>
  <si>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</si>
  <si>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</si>
  <si>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</si>
  <si>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</si>
  <si>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</si>
  <si>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</si>
  <si>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</si>
  <si>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</si>
  <si>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</si>
  <si>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</si>
  <si>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</si>
  <si>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</si>
  <si>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</si>
  <si>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</si>
  <si>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</si>
  <si>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</si>
  <si>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</si>
  <si>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</si>
  <si>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</si>
  <si>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</si>
  <si>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</si>
  <si>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</si>
  <si>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</si>
  <si>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</si>
  <si>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</si>
  <si>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</si>
  <si>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</si>
  <si>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</si>
  <si>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</si>
  <si>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</si>
  <si>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</si>
  <si>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</si>
  <si>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</si>
  <si>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</si>
  <si>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</si>
  <si>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</si>
  <si>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</si>
  <si>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</si>
  <si>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</si>
  <si>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</si>
  <si>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</si>
  <si>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</si>
  <si>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</si>
  <si>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</si>
  <si>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</si>
  <si>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</si>
  <si>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</si>
  <si>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</si>
  <si>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</si>
  <si>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</si>
  <si>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</si>
  <si>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</si>
  <si>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</si>
  <si>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</si>
  <si>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</si>
  <si>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</si>
  <si>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</si>
  <si>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</si>
  <si>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</si>
  <si>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</si>
  <si>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</si>
  <si>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</si>
  <si>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</si>
  <si>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</si>
  <si>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</si>
  <si>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</si>
  <si>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</si>
  <si>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</si>
  <si>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</si>
  <si>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</si>
  <si>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</si>
  <si>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</si>
  <si>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</si>
  <si>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</si>
  <si>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</si>
  <si>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</si>
  <si>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</si>
  <si>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</si>
  <si>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</si>
  <si>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</si>
  <si>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</si>
  <si>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</si>
  <si>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</si>
  <si>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</si>
  <si>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</si>
  <si>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</si>
  <si>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</si>
  <si>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</si>
  <si>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</si>
  <si>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</si>
  <si>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</si>
  <si>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</si>
  <si>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</si>
  <si>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</si>
  <si>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</si>
  <si>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</si>
  <si>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</si>
  <si>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</si>
  <si>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</si>
  <si>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</si>
  <si>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</si>
  <si>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</si>
  <si>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</si>
  <si>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</si>
  <si>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</si>
  <si>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</si>
  <si>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</si>
  <si>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</si>
  <si>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</si>
  <si>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</si>
  <si>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</si>
  <si>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</si>
  <si>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</si>
  <si>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</si>
  <si>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</si>
  <si>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</si>
  <si>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</si>
  <si>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</si>
  <si>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</si>
  <si>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</si>
  <si>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</si>
  <si>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</si>
  <si>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</si>
  <si>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</si>
  <si>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</si>
  <si>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</si>
  <si>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</si>
  <si>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</si>
  <si>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</si>
  <si>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</si>
  <si>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</si>
  <si>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</si>
  <si>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</si>
  <si>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</si>
  <si>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</si>
  <si>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</si>
  <si>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</si>
  <si>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</si>
  <si>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</si>
  <si>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</si>
  <si>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</si>
  <si>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</si>
  <si>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</si>
  <si>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</si>
  <si>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</si>
  <si>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</si>
  <si>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</si>
  <si>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</si>
  <si>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</si>
  <si>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</si>
  <si>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</si>
  <si>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</si>
  <si>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</si>
  <si>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</si>
  <si>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</si>
  <si>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</si>
  <si>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</si>
  <si>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</si>
  <si>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</si>
  <si>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</si>
  <si>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</si>
  <si>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</si>
  <si>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</si>
  <si>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</si>
  <si>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</si>
  <si>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</si>
  <si>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</si>
  <si>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</si>
  <si>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</si>
  <si>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</si>
  <si>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</si>
  <si>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</si>
  <si>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</si>
  <si>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</si>
  <si>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</si>
  <si>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</si>
  <si>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</si>
  <si>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</si>
  <si>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</si>
  <si>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</si>
  <si>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</si>
  <si>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</si>
  <si>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</si>
  <si>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</si>
  <si>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</si>
  <si>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</si>
  <si>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</si>
  <si>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</si>
  <si>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</si>
  <si>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</si>
  <si>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</si>
  <si>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</si>
  <si>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</si>
  <si>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</si>
  <si>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</si>
  <si>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</si>
  <si>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</si>
  <si>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</si>
  <si>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</si>
  <si>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</si>
  <si>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</si>
  <si>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</si>
  <si>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</si>
  <si>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</si>
  <si>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</si>
  <si>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</si>
  <si>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</si>
  <si>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</si>
  <si>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</si>
  <si>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</si>
  <si>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</si>
  <si>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</si>
  <si>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</si>
  <si>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</si>
  <si>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</si>
  <si>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</si>
  <si>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</si>
  <si>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</si>
  <si>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</si>
  <si>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</si>
  <si>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</si>
  <si>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</si>
  <si>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</si>
  <si>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</si>
  <si>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</si>
  <si>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</si>
  <si>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</si>
  <si>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</si>
  <si>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</si>
  <si>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</si>
  <si>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</si>
  <si>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</si>
  <si>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</si>
  <si>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</si>
  <si>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</si>
  <si>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</si>
  <si>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</si>
  <si>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</si>
  <si>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</si>
  <si>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</si>
  <si>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</si>
  <si>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</si>
  <si>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</si>
  <si>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</si>
  <si>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</si>
  <si>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</si>
  <si>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</si>
  <si>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</si>
  <si>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</si>
  <si>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</si>
  <si>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</si>
  <si>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</si>
  <si>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</si>
  <si>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</si>
  <si>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</si>
  <si>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</si>
  <si>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</si>
  <si>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</si>
  <si>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</si>
  <si>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</si>
  <si>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</si>
  <si>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</si>
  <si>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</si>
  <si>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</si>
  <si>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</si>
  <si>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</si>
  <si>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</si>
  <si>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</si>
  <si>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</si>
  <si>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</si>
  <si>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</si>
  <si>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</si>
  <si>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</si>
  <si>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</si>
  <si>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</si>
  <si>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</si>
  <si>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</si>
  <si>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</si>
  <si>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</si>
  <si>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</si>
  <si>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</si>
  <si>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</si>
  <si>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</si>
  <si>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</si>
  <si>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</si>
  <si>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</si>
  <si>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</si>
  <si>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</si>
  <si>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</si>
  <si>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</si>
  <si>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</si>
  <si>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</si>
  <si>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</si>
  <si>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</si>
  <si>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</si>
  <si>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</si>
  <si>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</si>
  <si>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</si>
  <si>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</si>
  <si>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</si>
  <si>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</si>
  <si>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</si>
  <si>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</si>
  <si>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</si>
  <si>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</si>
  <si>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</si>
  <si>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</si>
  <si>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</si>
  <si>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</si>
  <si>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</si>
  <si>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</si>
  <si>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</si>
  <si>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</si>
  <si>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</si>
  <si>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</si>
  <si>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</si>
  <si>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</si>
  <si>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</si>
  <si>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</si>
  <si>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</si>
  <si>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</si>
  <si>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</si>
  <si>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</si>
  <si>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</si>
  <si>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</si>
  <si>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</si>
  <si>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</si>
  <si>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</si>
  <si>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</si>
  <si>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</si>
  <si>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</si>
  <si>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</si>
  <si>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</si>
  <si>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</si>
  <si>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</si>
  <si>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</si>
  <si>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</si>
  <si>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</si>
  <si>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</si>
  <si>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</si>
  <si>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</si>
  <si>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</si>
  <si>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</si>
  <si>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</si>
  <si>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</si>
  <si>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</si>
  <si>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</si>
  <si>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</si>
  <si>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</si>
  <si>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</si>
  <si>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</si>
  <si>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</si>
  <si>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</si>
  <si>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</si>
  <si>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</si>
  <si>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</si>
  <si>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</si>
  <si>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</si>
  <si>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</si>
  <si>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</si>
  <si>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</si>
  <si>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</si>
  <si>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</si>
  <si>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</si>
  <si>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</si>
  <si>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</si>
  <si>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</si>
  <si>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</si>
  <si>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</si>
  <si>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</si>
  <si>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</si>
  <si>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</si>
  <si>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</si>
  <si>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</si>
  <si>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</si>
  <si>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</si>
  <si>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</si>
  <si>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</si>
  <si>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</si>
  <si>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</si>
  <si>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</si>
  <si>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</si>
  <si>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</si>
  <si>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</si>
  <si>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</si>
  <si>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</si>
  <si>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</si>
  <si>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</si>
  <si>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</si>
  <si>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</si>
  <si>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</si>
  <si>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</si>
  <si>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</si>
  <si>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</si>
  <si>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</si>
  <si>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</si>
  <si>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</si>
  <si>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</si>
  <si>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</si>
  <si>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</si>
  <si>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</si>
  <si>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</si>
  <si>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</si>
  <si>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</si>
  <si>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</si>
  <si>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</si>
  <si>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</si>
  <si>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</si>
  <si>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</si>
  <si>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</si>
  <si>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</si>
  <si>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</si>
  <si>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</si>
  <si>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</si>
  <si>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</si>
  <si>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</si>
  <si>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</si>
  <si>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</si>
  <si>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</si>
  <si>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</si>
  <si>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</si>
  <si>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</si>
  <si>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</si>
  <si>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</si>
  <si>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</si>
  <si>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</si>
  <si>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</si>
  <si>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</si>
  <si>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</si>
  <si>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</si>
  <si>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</si>
  <si>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</si>
  <si>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</si>
  <si>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</si>
  <si>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</si>
  <si>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</si>
  <si>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</si>
  <si>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</si>
  <si>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</si>
  <si>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</si>
  <si>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</si>
  <si>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</si>
  <si>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</si>
  <si>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</si>
  <si>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</si>
  <si>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</si>
  <si>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</si>
  <si>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</si>
  <si>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</si>
  <si>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</si>
  <si>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</si>
  <si>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</si>
  <si>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</si>
  <si>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</si>
  <si>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</si>
  <si>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</si>
  <si>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</si>
  <si>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</si>
  <si>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</si>
  <si>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</si>
  <si>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</si>
  <si>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</si>
  <si>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</si>
  <si>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</si>
  <si>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</si>
  <si>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</si>
  <si>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</si>
  <si>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</si>
  <si>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</si>
  <si>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</si>
  <si>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</si>
  <si>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</si>
  <si>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</si>
  <si>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</si>
  <si>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</si>
  <si>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</si>
  <si>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</si>
  <si>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</si>
  <si>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</si>
  <si>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</si>
  <si>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</si>
  <si>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</si>
  <si>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</si>
  <si>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</si>
  <si>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</si>
  <si>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</si>
  <si>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</si>
  <si>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</si>
  <si>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</si>
  <si>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</si>
  <si>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</si>
  <si>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</si>
  <si>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</si>
  <si>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</si>
  <si>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</si>
  <si>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</si>
  <si>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</si>
  <si>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</si>
  <si>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</si>
  <si>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</si>
  <si>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</si>
  <si>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</si>
  <si>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</si>
  <si>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</si>
  <si>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</si>
  <si>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</si>
  <si>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</si>
  <si>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</si>
  <si>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</si>
  <si>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</si>
  <si>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</si>
  <si>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</si>
  <si>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</si>
  <si>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</si>
  <si>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</si>
  <si>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</si>
  <si>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</si>
  <si>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</si>
  <si>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</si>
  <si>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</si>
  <si>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</si>
  <si>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</si>
  <si>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</si>
  <si>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</si>
  <si>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</si>
  <si>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</si>
  <si>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</si>
  <si>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</si>
  <si>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</si>
  <si>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</si>
  <si>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</si>
  <si>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</si>
  <si>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</si>
  <si>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</si>
  <si>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</si>
  <si>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</si>
  <si>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</si>
  <si>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</si>
  <si>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</si>
  <si>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</si>
  <si>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</si>
  <si>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</si>
  <si>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</si>
  <si>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</si>
  <si>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</si>
  <si>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</si>
  <si>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</si>
  <si>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</si>
  <si>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</si>
  <si>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</si>
  <si>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</si>
  <si>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</si>
  <si>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</si>
  <si>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</si>
  <si>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</si>
  <si>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</si>
  <si>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</si>
  <si>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</si>
  <si>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</si>
  <si>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</si>
  <si>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</si>
  <si>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</si>
  <si>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</si>
  <si>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</si>
  <si>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</si>
  <si>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</si>
  <si>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</si>
  <si>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</si>
  <si>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</si>
  <si>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</si>
  <si>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</si>
  <si>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</si>
  <si>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</si>
  <si>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</si>
  <si>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</si>
  <si>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</si>
  <si>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</si>
  <si>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</si>
  <si>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</si>
  <si>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</si>
  <si>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</si>
  <si>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</si>
  <si>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</si>
  <si>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</si>
  <si>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</si>
  <si>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</si>
  <si>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</si>
  <si>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</si>
  <si>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</si>
  <si>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</si>
  <si>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</si>
  <si>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</si>
  <si>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</si>
  <si>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</si>
  <si>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</si>
  <si>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</si>
  <si>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</si>
  <si>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</si>
  <si>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</si>
  <si>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</si>
  <si>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</si>
  <si>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</si>
  <si>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</si>
  <si>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</si>
  <si>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</si>
  <si>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</si>
  <si>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</si>
  <si>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</si>
  <si>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</si>
  <si>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</si>
  <si>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</si>
  <si>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</si>
  <si>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</si>
  <si>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</si>
  <si>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</si>
  <si>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</si>
  <si>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</si>
  <si>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</si>
  <si>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</si>
  <si>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</si>
  <si>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</si>
  <si>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</si>
  <si>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</si>
  <si>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</si>
  <si>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</si>
  <si>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</si>
  <si>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</si>
  <si>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</si>
  <si>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</si>
  <si>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</si>
  <si>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</si>
  <si>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</si>
  <si>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</si>
  <si>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</si>
  <si>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</si>
  <si>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</si>
  <si>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</si>
  <si>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</si>
  <si>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</si>
  <si>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</si>
  <si>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</si>
  <si>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</si>
  <si>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</si>
  <si>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</si>
  <si>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</si>
  <si>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</si>
  <si>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</si>
  <si>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</si>
  <si>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</si>
  <si>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</si>
  <si>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</si>
  <si>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</si>
  <si>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</si>
  <si>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</si>
  <si>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</si>
  <si>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</si>
  <si>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</si>
  <si>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</si>
  <si>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</si>
  <si>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</si>
  <si>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</si>
  <si>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</si>
  <si>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</si>
  <si>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</si>
  <si>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</si>
  <si>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</si>
  <si>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</si>
  <si>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</si>
  <si>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</si>
  <si>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</si>
  <si>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</si>
  <si>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</si>
  <si>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</si>
  <si>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</si>
  <si>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</si>
  <si>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</si>
  <si>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</si>
  <si>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</si>
  <si>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</si>
  <si>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</si>
  <si>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</si>
  <si>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</si>
  <si>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</si>
  <si>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</si>
  <si>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</si>
  <si>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</si>
  <si>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</si>
  <si>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</si>
  <si>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</si>
  <si>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</si>
  <si>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</si>
  <si>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</si>
  <si>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</si>
  <si>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</si>
  <si>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</si>
  <si>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</si>
  <si>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</si>
  <si>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</si>
  <si>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</si>
  <si>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</si>
  <si>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</si>
  <si>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</si>
  <si>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</si>
  <si>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</si>
  <si>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</si>
  <si>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</si>
  <si>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</si>
  <si>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</si>
  <si>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</si>
  <si>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</si>
  <si>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</si>
  <si>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</si>
  <si>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</si>
  <si>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</si>
  <si>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</si>
  <si>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</si>
  <si>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</si>
  <si>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</si>
  <si>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</si>
  <si>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</si>
  <si>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</si>
  <si>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</si>
  <si>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</si>
  <si>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</si>
  <si>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</si>
  <si>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</si>
  <si>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</si>
  <si>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</si>
  <si>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</si>
  <si>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</si>
  <si>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</si>
  <si>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</si>
  <si>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</si>
  <si>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</si>
  <si>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</si>
  <si>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</si>
  <si>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</si>
  <si>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</si>
  <si>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</si>
  <si>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</si>
  <si>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</si>
  <si>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</si>
  <si>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</si>
  <si>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</si>
  <si>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</si>
  <si>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</si>
  <si>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</si>
  <si>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</si>
  <si>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</si>
  <si>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</si>
  <si>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</si>
  <si>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</si>
  <si>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</si>
  <si>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</si>
  <si>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</si>
  <si>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</si>
  <si>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</si>
  <si>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</si>
  <si>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</si>
  <si>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</si>
  <si>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</si>
  <si>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</si>
  <si>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</si>
  <si>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</si>
  <si>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</si>
  <si>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</si>
  <si>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</si>
  <si>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</si>
  <si>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</si>
  <si>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</si>
  <si>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</si>
  <si>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</si>
  <si>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</si>
  <si>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</si>
  <si>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</si>
  <si>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</si>
  <si>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</si>
  <si>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</si>
  <si>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</si>
  <si>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</si>
  <si>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</si>
  <si>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</si>
  <si>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</si>
  <si>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</si>
  <si>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</si>
  <si>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</si>
  <si>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</si>
  <si>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</si>
  <si>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</si>
  <si>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</si>
  <si>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</si>
  <si>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</si>
  <si>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</si>
  <si>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</si>
  <si>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</si>
  <si>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</si>
  <si>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</si>
  <si>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</si>
  <si>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</si>
  <si>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</si>
  <si>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</si>
  <si>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</si>
  <si>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</si>
  <si>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</si>
  <si>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</si>
  <si>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</si>
  <si>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</si>
  <si>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</si>
  <si>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</si>
  <si>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</si>
  <si>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</si>
  <si>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</si>
  <si>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</si>
  <si>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</si>
  <si>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</si>
  <si>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</si>
  <si>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</si>
  <si>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</si>
  <si>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</si>
  <si>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</si>
  <si>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</si>
  <si>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</si>
  <si>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</si>
  <si>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</si>
  <si>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</si>
  <si>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</si>
  <si>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</si>
  <si>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</si>
  <si>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</si>
  <si>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</si>
  <si>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</si>
  <si>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</si>
  <si>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</si>
  <si>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</si>
  <si>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</si>
  <si>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</si>
  <si>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</si>
  <si>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</si>
  <si>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</si>
  <si>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</si>
  <si>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</si>
  <si>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</si>
  <si>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</si>
  <si>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</si>
  <si>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</si>
  <si>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</si>
  <si>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</si>
  <si>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</si>
  <si>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</si>
  <si>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</si>
  <si>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</si>
  <si>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</si>
  <si>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</si>
  <si>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</si>
  <si>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</si>
  <si>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</si>
  <si>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</si>
  <si>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</si>
  <si>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</si>
  <si>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</si>
  <si>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</si>
  <si>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</si>
  <si>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</si>
  <si>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</si>
  <si>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</si>
  <si>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</si>
  <si>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</si>
  <si>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</si>
  <si>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</si>
  <si>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</si>
  <si>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</si>
  <si>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</si>
  <si>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</si>
  <si>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</si>
  <si>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</si>
  <si>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</si>
  <si>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</si>
  <si>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</si>
  <si>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</si>
  <si>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</si>
  <si>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</si>
  <si>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</si>
  <si>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</si>
  <si>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</si>
  <si>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</si>
  <si>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</si>
  <si>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</si>
  <si>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</si>
  <si>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</si>
  <si>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</si>
  <si>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</si>
  <si>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</si>
  <si>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</si>
  <si>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</si>
  <si>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</si>
  <si>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</si>
  <si>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</si>
  <si>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</si>
  <si>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</si>
  <si>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</si>
  <si>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</si>
  <si>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</si>
  <si>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</si>
  <si>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</si>
  <si>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</si>
  <si>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</si>
  <si>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</si>
  <si>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</si>
  <si>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</si>
  <si>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</si>
  <si>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</si>
  <si>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</si>
  <si>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</si>
  <si>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</si>
  <si>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</si>
  <si>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</si>
  <si>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</si>
  <si>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</si>
  <si>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</si>
  <si>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</si>
  <si>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</si>
  <si>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</si>
  <si>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</si>
  <si>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</si>
  <si>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</si>
  <si>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</si>
  <si>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</si>
  <si>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</si>
  <si>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</si>
  <si>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</si>
  <si>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</si>
  <si>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</si>
  <si>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</si>
  <si>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</si>
  <si>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</si>
  <si>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</si>
  <si>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</si>
  <si>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</si>
  <si>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</si>
  <si>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</si>
  <si>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</si>
  <si>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</si>
  <si>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</si>
  <si>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</si>
  <si>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</si>
  <si>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</si>
  <si>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</si>
  <si>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</si>
  <si>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</si>
  <si>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</si>
  <si>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</si>
  <si>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</si>
  <si>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</si>
  <si>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</si>
  <si>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</si>
  <si>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</si>
  <si>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</si>
  <si>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</si>
  <si>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</si>
  <si>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</si>
  <si>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</si>
  <si>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</si>
  <si>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</si>
  <si>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</si>
  <si>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</si>
  <si>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</si>
  <si>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</si>
  <si>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</si>
  <si>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</si>
  <si>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</si>
  <si>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</si>
  <si>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</si>
  <si>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</si>
  <si>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</si>
  <si>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</si>
  <si>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</si>
  <si>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</si>
  <si>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</si>
  <si>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</si>
  <si>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</si>
  <si>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</si>
  <si>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</si>
  <si>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</si>
  <si>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</si>
  <si>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</si>
  <si>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</si>
  <si>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</si>
  <si>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</si>
  <si>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</si>
  <si>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</si>
  <si>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</si>
  <si>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</si>
  <si>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</si>
  <si>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</si>
  <si>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</si>
  <si>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</si>
  <si>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</si>
  <si>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</si>
  <si>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</si>
  <si>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</si>
  <si>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</si>
  <si>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</si>
  <si>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</si>
  <si>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</si>
  <si>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</si>
  <si>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</si>
  <si>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</si>
  <si>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</si>
  <si>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</si>
  <si>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</si>
  <si>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</si>
  <si>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</si>
  <si>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</si>
  <si>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</si>
  <si>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</si>
  <si>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</si>
  <si>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</si>
  <si>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</si>
  <si>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</si>
  <si>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</si>
  <si>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</si>
  <si>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</si>
  <si>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</si>
  <si>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</si>
  <si>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</si>
  <si>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</si>
  <si>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</si>
  <si>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</si>
  <si>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</si>
  <si>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</si>
  <si>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</si>
  <si>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</si>
  <si>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</si>
  <si>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</si>
  <si>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</si>
  <si>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</si>
  <si>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</si>
  <si>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</si>
  <si>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</si>
  <si>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</si>
  <si>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</si>
  <si>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</si>
  <si>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</si>
  <si>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</si>
  <si>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</si>
  <si>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</si>
  <si>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</si>
  <si>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</si>
  <si>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</si>
  <si>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</si>
  <si>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</si>
  <si>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</si>
  <si>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</si>
  <si>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</si>
  <si>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</si>
  <si>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</si>
  <si>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</si>
  <si>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</si>
  <si>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</si>
  <si>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</si>
  <si>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</si>
  <si>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</si>
  <si>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</si>
  <si>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</si>
  <si>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</si>
  <si>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</si>
  <si>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</si>
  <si>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</si>
  <si>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</si>
  <si>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</si>
  <si>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</si>
  <si>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</si>
  <si>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</si>
  <si>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</si>
  <si>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</si>
  <si>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</si>
  <si>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</si>
  <si>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</si>
  <si>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</si>
  <si>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</si>
  <si>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</si>
  <si>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</si>
  <si>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</si>
  <si>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</si>
  <si>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</si>
  <si>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</si>
  <si>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</si>
  <si>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</si>
  <si>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</si>
  <si>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</si>
  <si>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</si>
  <si>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</si>
  <si>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</si>
  <si>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</si>
  <si>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</si>
  <si>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</si>
  <si>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</si>
  <si>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</si>
  <si>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</si>
  <si>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</si>
  <si>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</si>
  <si>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</si>
  <si>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</si>
  <si>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</si>
  <si>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</si>
  <si>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</si>
  <si>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</si>
  <si>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</si>
  <si>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</si>
  <si>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</si>
  <si>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</si>
  <si>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</si>
  <si>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</si>
  <si>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</si>
  <si>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</si>
  <si>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</si>
  <si>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</si>
  <si>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</si>
  <si>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</si>
  <si>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</si>
  <si>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</si>
  <si>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</si>
  <si>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</si>
  <si>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</si>
  <si>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</si>
  <si>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</si>
  <si>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</si>
  <si>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</si>
  <si>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</si>
  <si>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</si>
  <si>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</si>
  <si>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</si>
  <si>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</si>
  <si>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</si>
  <si>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</si>
  <si>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</si>
  <si>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</si>
  <si>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</si>
  <si>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</si>
  <si>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</si>
  <si>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</si>
  <si>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</si>
  <si>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</si>
  <si>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</si>
  <si>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</si>
  <si>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</si>
  <si>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</si>
  <si>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</si>
  <si>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</si>
  <si>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</si>
  <si>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</si>
  <si>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</si>
  <si>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</si>
  <si>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</si>
  <si>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</si>
  <si>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</si>
  <si>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</si>
  <si>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</si>
  <si>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</si>
  <si>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</si>
  <si>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</si>
  <si>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</si>
  <si>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</si>
  <si>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</si>
  <si>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</si>
  <si>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</si>
  <si>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</si>
  <si>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</si>
  <si>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</si>
  <si>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</si>
  <si>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</si>
  <si>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</si>
  <si>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</si>
  <si>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</si>
  <si>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</si>
  <si>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</si>
  <si>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</si>
  <si>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</si>
  <si>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</si>
  <si>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</si>
  <si>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</si>
  <si>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</si>
  <si>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</si>
  <si>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</si>
  <si>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</si>
  <si>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</si>
  <si>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</si>
  <si>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</si>
  <si>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</si>
  <si>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</si>
  <si>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</si>
  <si>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</si>
  <si>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</si>
  <si>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</si>
  <si>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</si>
  <si>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</si>
  <si>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</si>
  <si>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</si>
  <si>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</si>
  <si>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</si>
  <si>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</si>
  <si>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</si>
  <si>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</si>
  <si>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</si>
  <si>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</si>
  <si>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</si>
  <si>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</si>
  <si>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</si>
  <si>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</si>
  <si>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</si>
  <si>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</si>
  <si>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</si>
  <si>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</si>
  <si>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</si>
  <si>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</si>
  <si>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</si>
  <si>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</si>
  <si>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</si>
  <si>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</si>
  <si>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</si>
  <si>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</si>
  <si>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</si>
  <si>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</si>
  <si>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</si>
  <si>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</si>
  <si>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</si>
  <si>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</si>
  <si>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</si>
  <si>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</si>
  <si>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</si>
  <si>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</si>
  <si>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</si>
  <si>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</si>
  <si>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</si>
  <si>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</si>
  <si>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</si>
  <si>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</si>
  <si>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</si>
  <si>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</si>
  <si>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</si>
  <si>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</si>
  <si>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</si>
  <si>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</si>
  <si>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</si>
  <si>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</si>
  <si>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</si>
  <si>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</si>
  <si>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</si>
  <si>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</si>
  <si>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</si>
  <si>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</si>
  <si>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</si>
  <si>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</si>
  <si>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</si>
  <si>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</si>
  <si>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</si>
  <si>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</si>
  <si>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</si>
  <si>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</si>
  <si>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</si>
  <si>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</si>
  <si>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</si>
  <si>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</si>
  <si>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</si>
  <si>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</si>
  <si>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</si>
  <si>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</si>
  <si>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</si>
  <si>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</si>
  <si>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</si>
  <si>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</si>
  <si>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</si>
  <si>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</si>
  <si>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</si>
  <si>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</si>
  <si>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</si>
  <si>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</si>
  <si>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</si>
  <si>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</si>
  <si>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</si>
  <si>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</si>
  <si>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</si>
  <si>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</si>
  <si>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</si>
  <si>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</si>
  <si>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</si>
  <si>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</si>
  <si>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</si>
  <si>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</si>
  <si>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</si>
  <si>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</si>
  <si>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</si>
  <si>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</si>
  <si>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</si>
  <si>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</si>
  <si>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</si>
  <si>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</si>
  <si>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</si>
  <si>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</si>
  <si>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</si>
  <si>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</si>
  <si>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</si>
  <si>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</si>
  <si>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</si>
  <si>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</si>
  <si>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</si>
  <si>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</si>
  <si>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</si>
  <si>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</si>
  <si>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</si>
  <si>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</si>
  <si>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</si>
  <si>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</si>
  <si>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</si>
  <si>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</si>
  <si>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</si>
  <si>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</si>
  <si>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</si>
  <si>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</si>
  <si>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</si>
  <si>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</si>
  <si>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</si>
  <si>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</si>
  <si>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</si>
  <si>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</si>
  <si>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</si>
  <si>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</si>
  <si>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</si>
  <si>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</si>
  <si>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</si>
  <si>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</si>
  <si>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</si>
  <si>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</si>
  <si>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</si>
  <si>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</si>
  <si>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</si>
  <si>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</si>
  <si>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</si>
  <si>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</si>
  <si>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</si>
  <si>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</si>
  <si>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</si>
  <si>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</si>
  <si>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</si>
  <si>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</si>
  <si>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</si>
  <si>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</si>
  <si>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</si>
  <si>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</si>
  <si>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</si>
  <si>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</si>
  <si>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</si>
  <si>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</si>
  <si>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</si>
  <si>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</si>
  <si>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</si>
  <si>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</si>
  <si>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</si>
  <si>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</si>
  <si>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</si>
  <si>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</si>
  <si>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</si>
  <si>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</si>
  <si>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</si>
  <si>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</si>
  <si>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</si>
  <si>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</si>
  <si>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</si>
  <si>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</si>
  <si>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</si>
  <si>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</si>
  <si>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</si>
  <si>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</si>
  <si>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</si>
  <si>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</si>
  <si>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</si>
  <si>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</si>
  <si>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</si>
  <si>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</si>
  <si>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</si>
  <si>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</si>
  <si>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</si>
  <si>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</si>
  <si>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</si>
  <si>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</si>
  <si>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</si>
  <si>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</si>
  <si>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</si>
  <si>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</si>
  <si>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</si>
  <si>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</si>
  <si>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</si>
  <si>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</si>
  <si>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</si>
  <si>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</si>
  <si>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</si>
  <si>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</si>
  <si>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</si>
  <si>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</si>
  <si>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</si>
  <si>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</si>
  <si>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</si>
  <si>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</si>
  <si>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</si>
  <si>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</si>
  <si>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</si>
  <si>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</si>
  <si>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</si>
  <si>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</si>
  <si>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</si>
  <si>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</si>
  <si>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</si>
  <si>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</si>
  <si>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</si>
  <si>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</si>
  <si>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</si>
  <si>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</si>
  <si>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</si>
  <si>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</si>
  <si>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</si>
  <si>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</si>
  <si>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</si>
  <si>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</si>
  <si>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</si>
  <si>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</si>
  <si>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</si>
  <si>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</si>
  <si>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</si>
  <si>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</si>
  <si>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</si>
  <si>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</si>
  <si>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</si>
  <si>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</si>
  <si>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</si>
  <si>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</si>
  <si>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</si>
  <si>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</si>
  <si>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</si>
  <si>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</si>
  <si>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</si>
  <si>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</si>
  <si>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</si>
  <si>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</si>
  <si>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</si>
  <si>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</si>
  <si>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</si>
  <si>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</si>
  <si>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</si>
  <si>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</si>
  <si>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</si>
  <si>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</si>
  <si>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</si>
  <si>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</si>
  <si>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</si>
  <si>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</si>
  <si>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</si>
  <si>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</si>
  <si>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</si>
  <si>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</si>
  <si>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</si>
  <si>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</si>
  <si>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</si>
  <si>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</si>
  <si>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</si>
  <si>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</si>
  <si>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</si>
  <si>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</si>
  <si>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</si>
  <si>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</si>
  <si>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</si>
  <si>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</si>
  <si>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</si>
  <si>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</si>
  <si>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</si>
  <si>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</si>
  <si>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</si>
  <si>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</si>
  <si>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</si>
  <si>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</si>
  <si>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</si>
  <si>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</si>
  <si>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</si>
  <si>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</si>
  <si>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</si>
  <si>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</si>
  <si>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</si>
  <si>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</si>
  <si>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</si>
  <si>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</si>
  <si>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</si>
  <si>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</si>
  <si>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</si>
  <si>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</si>
  <si>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</si>
  <si>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</si>
  <si>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</si>
  <si>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</si>
  <si>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</si>
  <si>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</si>
  <si>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</si>
  <si>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</si>
  <si>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</si>
  <si>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</si>
  <si>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</si>
  <si>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</si>
  <si>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</si>
  <si>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</si>
  <si>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</si>
  <si>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</si>
  <si>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</si>
  <si>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</si>
  <si>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</si>
  <si>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</si>
  <si>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</si>
  <si>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</si>
  <si>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</si>
  <si>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</si>
  <si>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</si>
  <si>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</si>
  <si>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</si>
  <si>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</si>
  <si>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</si>
  <si>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</si>
  <si>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</si>
  <si>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</si>
  <si>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</si>
  <si>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</si>
  <si>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</si>
  <si>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</si>
  <si>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</si>
  <si>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</si>
  <si>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</si>
  <si>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</si>
  <si>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</si>
  <si>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</si>
  <si>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</si>
  <si>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</si>
  <si>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</si>
  <si>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</si>
  <si>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</si>
  <si>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</si>
  <si>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</si>
  <si>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</si>
  <si>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</si>
  <si>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</si>
  <si>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</si>
  <si>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</si>
  <si>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</si>
  <si>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</si>
  <si>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</si>
  <si>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</si>
  <si>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</si>
  <si>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</si>
  <si>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</si>
  <si>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</si>
  <si>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</si>
  <si>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</si>
  <si>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</si>
  <si>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</si>
  <si>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</si>
  <si>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</si>
  <si>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</si>
  <si>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</si>
  <si>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</si>
  <si>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</si>
  <si>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</si>
  <si>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</si>
  <si>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</si>
  <si>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</si>
  <si>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</si>
  <si>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</si>
  <si>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</si>
  <si>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</si>
  <si>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</si>
  <si>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</si>
  <si>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</si>
  <si>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</si>
  <si>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</si>
  <si>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</si>
  <si>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</si>
  <si>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</si>
  <si>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</si>
  <si>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</si>
  <si>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</si>
  <si>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</si>
  <si>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</si>
  <si>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</si>
  <si>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</si>
  <si>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</si>
  <si>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</si>
  <si>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</si>
  <si>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</si>
  <si>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</si>
  <si>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</si>
  <si>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</si>
  <si>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</si>
  <si>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</si>
  <si>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</si>
  <si>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</si>
  <si>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</si>
  <si>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</si>
  <si>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</si>
  <si>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</si>
  <si>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</si>
  <si>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</si>
  <si>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</si>
  <si>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</si>
  <si>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</si>
  <si>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</si>
  <si>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</si>
  <si>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</si>
  <si>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</si>
  <si>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</si>
  <si>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</si>
  <si>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</si>
  <si>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</si>
  <si>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</si>
  <si>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</si>
  <si>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</si>
  <si>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</si>
  <si>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</si>
  <si>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</si>
  <si>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</si>
  <si>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</si>
  <si>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</si>
  <si>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</si>
  <si>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</si>
  <si>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</si>
  <si>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</si>
  <si>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</si>
  <si>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</si>
  <si>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</si>
  <si>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</si>
  <si>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</si>
  <si>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</si>
  <si>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</si>
  <si>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</si>
  <si>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</si>
  <si>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</si>
  <si>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</si>
  <si>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</si>
  <si>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</si>
  <si>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</si>
  <si>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</si>
  <si>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</si>
  <si>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</si>
  <si>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</si>
  <si>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</si>
  <si>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</si>
  <si>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</si>
  <si>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</si>
  <si>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</si>
  <si>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</si>
  <si>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</si>
  <si>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</si>
  <si>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</si>
  <si>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</si>
  <si>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</si>
  <si>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</si>
  <si>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</si>
  <si>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</si>
  <si>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</si>
  <si>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</si>
  <si>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</si>
  <si>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</si>
  <si>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</si>
  <si>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</si>
  <si>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</si>
  <si>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</si>
  <si>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</si>
  <si>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</si>
  <si>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</si>
  <si>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</si>
  <si>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</si>
  <si>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</si>
  <si>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</si>
  <si>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</si>
  <si>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</si>
  <si>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</si>
  <si>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</si>
  <si>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</si>
  <si>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</si>
  <si>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</si>
  <si>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</si>
  <si>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</si>
  <si>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</si>
  <si>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</si>
  <si>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</si>
  <si>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</si>
  <si>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</si>
  <si>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</si>
  <si>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</si>
  <si>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</si>
  <si>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</si>
  <si>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</si>
  <si>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</si>
  <si>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</si>
  <si>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</si>
  <si>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</si>
  <si>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</si>
  <si>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</si>
  <si>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</si>
  <si>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</si>
  <si>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</si>
  <si>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</si>
  <si>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</si>
  <si>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</si>
  <si>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</si>
  <si>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</si>
  <si>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</si>
  <si>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</si>
  <si>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</si>
  <si>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</si>
  <si>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</si>
  <si>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</si>
  <si>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</si>
  <si>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</si>
  <si>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</si>
  <si>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</si>
  <si>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</si>
  <si>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</si>
  <si>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</si>
  <si>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</si>
  <si>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</si>
  <si>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</si>
  <si>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</si>
  <si>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</si>
  <si>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</si>
  <si>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</si>
  <si>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</si>
  <si>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</si>
  <si>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</si>
  <si>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</si>
  <si>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</si>
  <si>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</si>
  <si>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</si>
  <si>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</si>
  <si>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</si>
  <si>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</si>
  <si>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</si>
  <si>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</si>
  <si>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</si>
  <si>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</si>
  <si>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</si>
  <si>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</si>
  <si>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</si>
  <si>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</si>
  <si>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</si>
  <si>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</si>
  <si>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</si>
  <si>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</si>
  <si>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</si>
  <si>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</si>
  <si>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</si>
  <si>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</si>
  <si>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</si>
  <si>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</si>
  <si>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</si>
  <si>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</si>
  <si>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</si>
  <si>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</si>
  <si>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</si>
  <si>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</si>
  <si>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</si>
  <si>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</si>
  <si>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</si>
  <si>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</si>
  <si>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</si>
  <si>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</si>
  <si>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</si>
  <si>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</si>
  <si>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</si>
  <si>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</si>
  <si>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</si>
  <si>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</si>
  <si>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</si>
  <si>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</si>
  <si>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</si>
  <si>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</si>
  <si>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</si>
  <si>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</si>
  <si>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</si>
  <si>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</si>
  <si>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</si>
  <si>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</si>
  <si>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</si>
  <si>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</si>
  <si>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</si>
  <si>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</si>
  <si>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</si>
  <si>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</si>
  <si>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</si>
  <si>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</si>
  <si>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</si>
  <si>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</si>
  <si>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</si>
  <si>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</si>
  <si>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</si>
  <si>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</si>
  <si>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</si>
  <si>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</si>
  <si>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</si>
  <si>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</si>
  <si>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</si>
  <si>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</si>
  <si>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</si>
  <si>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</si>
  <si>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</si>
  <si>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</si>
  <si>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</si>
  <si>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</si>
  <si>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</si>
  <si>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</si>
  <si>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</si>
  <si>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</si>
  <si>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</si>
  <si>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</si>
  <si>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</si>
  <si>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</si>
  <si>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</si>
  <si>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</si>
  <si>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</si>
  <si>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</si>
  <si>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</si>
  <si>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</si>
  <si>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</si>
  <si>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</si>
  <si>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</si>
  <si>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</si>
  <si>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</si>
  <si>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</si>
  <si>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</si>
  <si>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</si>
  <si>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</si>
  <si>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</si>
  <si>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</si>
  <si>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</si>
  <si>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</si>
  <si>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</si>
  <si>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</si>
  <si>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</si>
  <si>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</si>
  <si>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</si>
  <si>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</si>
  <si>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</si>
  <si>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</si>
  <si>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</si>
  <si>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</si>
  <si>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</si>
  <si>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</si>
  <si>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</si>
  <si>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</si>
  <si>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</si>
  <si>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</si>
  <si>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</si>
  <si>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</si>
  <si>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</si>
  <si>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</si>
  <si>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</si>
  <si>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</si>
  <si>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</si>
  <si>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</si>
  <si>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</si>
  <si>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</si>
  <si>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</si>
  <si>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</si>
  <si>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</si>
  <si>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</si>
  <si>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</si>
  <si>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</si>
  <si>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</si>
  <si>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</si>
  <si>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</si>
  <si>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</si>
  <si>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</si>
  <si>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</si>
  <si>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</si>
  <si>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</si>
  <si>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</si>
  <si>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</si>
  <si>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</si>
  <si>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</si>
  <si>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</si>
  <si>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</si>
  <si>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</si>
  <si>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</si>
  <si>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</si>
  <si>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</si>
  <si>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</si>
  <si>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</si>
  <si>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</si>
  <si>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</si>
  <si>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</si>
  <si>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</si>
  <si>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</si>
  <si>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</si>
  <si>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</si>
  <si>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</si>
  <si>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</si>
  <si>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</si>
  <si>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</si>
  <si>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</si>
  <si>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</si>
  <si>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</si>
  <si>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</si>
  <si>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</si>
  <si>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</si>
  <si>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</si>
  <si>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</si>
  <si>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</si>
  <si>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</si>
  <si>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</si>
  <si>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</si>
  <si>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</si>
  <si>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</si>
  <si>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</si>
  <si>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</si>
  <si>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</si>
  <si>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</si>
  <si>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</si>
  <si>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</si>
  <si>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</si>
  <si>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</si>
  <si>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</si>
  <si>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</si>
  <si>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</si>
  <si>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</si>
  <si>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</si>
  <si>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</si>
  <si>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</si>
  <si>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</si>
  <si>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</si>
  <si>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</si>
  <si>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</si>
  <si>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</si>
  <si>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</si>
  <si>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</si>
  <si>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</si>
  <si>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</si>
  <si>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</si>
  <si>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</si>
  <si>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</si>
  <si>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</si>
  <si>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</si>
  <si>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</si>
  <si>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</si>
  <si>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</si>
  <si>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</si>
  <si>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</si>
  <si>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</si>
  <si>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</si>
  <si>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</si>
  <si>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</si>
  <si>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</si>
  <si>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</si>
  <si>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</si>
  <si>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</si>
  <si>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</si>
  <si>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</si>
  <si>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</si>
  <si>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</si>
  <si>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</si>
  <si>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</si>
  <si>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</si>
  <si>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</si>
  <si>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</si>
  <si>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</si>
  <si>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</si>
  <si>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</si>
  <si>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</si>
  <si>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</si>
  <si>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</si>
  <si>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</si>
  <si>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</si>
  <si>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</si>
  <si>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</si>
  <si>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</si>
  <si>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</si>
  <si>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</si>
  <si>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</si>
  <si>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</si>
  <si>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</si>
  <si>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</si>
  <si>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</si>
  <si>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</si>
  <si>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</si>
  <si>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</si>
  <si>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</si>
  <si>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</si>
  <si>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</si>
  <si>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</si>
  <si>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</si>
  <si>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</si>
  <si>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</si>
  <si>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</si>
  <si>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</si>
  <si>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</si>
  <si>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</si>
  <si>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</si>
  <si>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</si>
  <si>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</si>
  <si>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</si>
  <si>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</si>
  <si>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</si>
  <si>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</si>
  <si>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</si>
  <si>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</si>
  <si>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</si>
  <si>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</si>
  <si>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</si>
  <si>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</si>
  <si>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</si>
  <si>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</si>
  <si>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</si>
  <si>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</si>
  <si>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</si>
  <si>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</si>
  <si>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</si>
  <si>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</si>
  <si>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</si>
  <si>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</si>
  <si>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</si>
  <si>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</si>
  <si>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</si>
  <si>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</si>
  <si>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</si>
  <si>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</si>
  <si>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</si>
  <si>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</si>
  <si>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</si>
  <si>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</si>
  <si>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</si>
  <si>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</si>
  <si>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</si>
  <si>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</si>
  <si>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</si>
  <si>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</si>
  <si>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</si>
  <si>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</si>
  <si>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</si>
  <si>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</si>
  <si>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</si>
  <si>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</si>
  <si>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</si>
  <si>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</si>
  <si>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</si>
  <si>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</si>
  <si>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</si>
  <si>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</si>
  <si>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</si>
  <si>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</si>
  <si>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</si>
  <si>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</si>
  <si>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</si>
  <si>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</si>
  <si>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</si>
  <si>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</si>
  <si>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</si>
  <si>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</si>
  <si>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</si>
  <si>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</si>
  <si>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</si>
  <si>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</si>
  <si>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</si>
  <si>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</si>
  <si>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</si>
  <si>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</si>
  <si>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</si>
  <si>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</si>
  <si>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</si>
  <si>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</si>
  <si>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</si>
  <si>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</si>
  <si>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</si>
  <si>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</si>
  <si>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</si>
  <si>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</si>
  <si>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</si>
  <si>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</si>
  <si>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</si>
  <si>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</si>
  <si>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</si>
  <si>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</si>
  <si>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</si>
  <si>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</si>
  <si>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</si>
  <si>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</si>
  <si>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</si>
  <si>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</si>
  <si>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</si>
  <si>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</si>
  <si>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</si>
  <si>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</si>
  <si>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</si>
  <si>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</si>
  <si>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</si>
  <si>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</si>
  <si>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</si>
  <si>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</si>
  <si>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</si>
  <si>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</si>
  <si>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</si>
  <si>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</si>
  <si>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</si>
  <si>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</si>
  <si>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</si>
  <si>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</si>
  <si>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</si>
  <si>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</si>
  <si>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</si>
  <si>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</si>
  <si>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</si>
  <si>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</si>
  <si>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</si>
  <si>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</si>
  <si>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</si>
  <si>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</si>
  <si>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</si>
  <si>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</si>
  <si>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</si>
  <si>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</si>
  <si>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</si>
  <si>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</si>
  <si>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</si>
  <si>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</si>
  <si>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</si>
  <si>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</si>
  <si>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</si>
  <si>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</si>
  <si>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</si>
  <si>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</si>
  <si>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</si>
  <si>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</si>
  <si>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</si>
  <si>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</si>
  <si>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</si>
  <si>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</si>
  <si>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</si>
  <si>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</si>
  <si>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</si>
  <si>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</si>
  <si>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</si>
  <si>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</si>
  <si>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</si>
  <si>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</si>
  <si>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</si>
  <si>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</si>
  <si>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</si>
  <si>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</si>
  <si>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</si>
  <si>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</si>
  <si>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</si>
  <si>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</si>
  <si>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</si>
  <si>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</si>
  <si>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</si>
  <si>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</si>
  <si>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</si>
  <si>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</si>
  <si>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</si>
  <si>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</si>
  <si>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</si>
  <si>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</si>
  <si>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</si>
  <si>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</si>
  <si>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</si>
  <si>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</si>
  <si>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</si>
  <si>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</si>
  <si>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</si>
  <si>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</si>
  <si>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</si>
  <si>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</si>
  <si>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</si>
  <si>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</si>
  <si>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</si>
  <si>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</si>
  <si>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</si>
  <si>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</si>
  <si>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</si>
  <si>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</si>
  <si>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</si>
  <si>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</si>
  <si>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</si>
  <si>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</si>
  <si>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</si>
  <si>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</si>
  <si>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</si>
  <si>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</si>
  <si>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</si>
  <si>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</si>
  <si>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</si>
  <si>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</si>
  <si>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</si>
  <si>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</si>
  <si>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</si>
  <si>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</si>
  <si>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</si>
  <si>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</si>
  <si>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</si>
  <si>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</si>
  <si>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</si>
  <si>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</si>
  <si>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</si>
  <si>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</si>
  <si>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</si>
  <si>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</si>
  <si>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</si>
  <si>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</si>
  <si>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</si>
  <si>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</si>
  <si>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</si>
  <si>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</si>
  <si>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</si>
  <si>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</si>
  <si>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</si>
  <si>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</si>
  <si>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</si>
  <si>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</si>
  <si>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</si>
  <si>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</si>
  <si>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</si>
  <si>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</si>
  <si>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</si>
  <si>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</si>
  <si>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</si>
  <si>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</si>
  <si>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</si>
  <si>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</si>
  <si>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</si>
  <si>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</si>
  <si>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</si>
  <si>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</si>
  <si>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</si>
  <si>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</si>
  <si>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</si>
  <si>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</si>
  <si>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</si>
  <si>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</si>
  <si>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</si>
  <si>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</si>
  <si>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</si>
  <si>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</si>
  <si>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</si>
  <si>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</si>
  <si>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</si>
  <si>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</si>
  <si>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</si>
  <si>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</si>
  <si>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</si>
  <si>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</si>
  <si>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</si>
  <si>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</si>
  <si>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</si>
  <si>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</si>
  <si>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</si>
  <si>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</si>
  <si>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</si>
  <si>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</si>
  <si>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</si>
  <si>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</si>
  <si>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</si>
  <si>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</si>
  <si>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</si>
  <si>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</si>
  <si>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</si>
  <si>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</si>
  <si>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</si>
  <si>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</si>
  <si>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</si>
  <si>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</si>
  <si>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</si>
  <si>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</si>
  <si>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</si>
  <si>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</si>
  <si>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</si>
  <si>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</si>
  <si>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</si>
  <si>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</si>
  <si>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</si>
  <si>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</si>
  <si>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</si>
  <si>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</si>
  <si>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</si>
  <si>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</si>
  <si>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</si>
  <si>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</si>
  <si>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</si>
  <si>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</si>
  <si>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</si>
  <si>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</si>
  <si>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</si>
  <si>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</si>
  <si>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</si>
  <si>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</si>
  <si>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</si>
  <si>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</si>
  <si>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</si>
  <si>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</si>
  <si>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</si>
  <si>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</si>
  <si>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</si>
  <si>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</si>
  <si>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</si>
  <si>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</si>
  <si>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</si>
  <si>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</si>
  <si>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</si>
  <si>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</si>
  <si>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</si>
  <si>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</si>
  <si>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</si>
  <si>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</si>
  <si>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</si>
  <si>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</si>
  <si>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</si>
  <si>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</si>
  <si>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</si>
  <si>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</si>
  <si>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</si>
  <si>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</si>
  <si>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</si>
  <si>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</si>
  <si>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</si>
  <si>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</si>
  <si>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</si>
  <si>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</si>
  <si>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</si>
  <si>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</si>
  <si>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</si>
  <si>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</si>
  <si>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</si>
  <si>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</si>
  <si>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</si>
  <si>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</si>
  <si>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</si>
  <si>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</si>
  <si>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</si>
  <si>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</si>
  <si>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</si>
  <si>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</si>
  <si>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</si>
  <si>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</si>
  <si>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</si>
  <si>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</si>
  <si>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</si>
  <si>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</si>
  <si>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</si>
  <si>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</si>
  <si>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</si>
  <si>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</si>
  <si>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</si>
  <si>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</si>
  <si>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</si>
  <si>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</si>
  <si>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</si>
  <si>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</si>
  <si>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</si>
  <si>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</si>
  <si>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</si>
  <si>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</si>
  <si>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</si>
  <si>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</si>
  <si>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</si>
  <si>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</si>
  <si>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</si>
  <si>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</si>
  <si>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</si>
  <si>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</si>
  <si>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</si>
  <si>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</si>
  <si>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</si>
  <si>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</si>
  <si>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</si>
  <si>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</si>
  <si>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</si>
  <si>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</si>
  <si>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</si>
  <si>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</si>
  <si>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</si>
  <si>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</si>
  <si>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</si>
  <si>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</si>
  <si>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</si>
  <si>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</si>
  <si>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</si>
  <si>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</si>
  <si>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</si>
  <si>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</si>
  <si>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</si>
  <si>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</si>
  <si>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</si>
  <si>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</si>
  <si>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</si>
  <si>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</si>
  <si>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</si>
  <si>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</si>
  <si>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</si>
  <si>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</si>
  <si>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</si>
  <si>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</si>
  <si>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</si>
  <si>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</si>
  <si>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</si>
  <si>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</si>
  <si>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</si>
  <si>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</si>
  <si>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</si>
  <si>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</si>
  <si>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</si>
  <si>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</si>
  <si>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</si>
  <si>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</si>
  <si>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</si>
  <si>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</si>
  <si>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</si>
  <si>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</si>
  <si>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</si>
  <si>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</si>
  <si>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</si>
  <si>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</si>
  <si>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</si>
  <si>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</si>
  <si>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</si>
  <si>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</si>
  <si>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</si>
  <si>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</si>
  <si>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</si>
  <si>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</si>
  <si>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</si>
  <si>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</si>
  <si>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</si>
  <si>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</si>
  <si>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</si>
  <si>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</si>
  <si>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</si>
  <si>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</si>
  <si>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</si>
  <si>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</si>
  <si>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</si>
  <si>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</si>
  <si>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</si>
  <si>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</si>
  <si>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</si>
  <si>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</si>
  <si>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</si>
  <si>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</si>
  <si>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</si>
  <si>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</si>
  <si>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</si>
  <si>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</si>
  <si>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</si>
  <si>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</si>
  <si>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</si>
  <si>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</si>
  <si>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</si>
  <si>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</si>
  <si>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</si>
  <si>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</si>
  <si>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</si>
  <si>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</si>
  <si>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</si>
  <si>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</si>
  <si>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</si>
  <si>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</si>
  <si>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</si>
  <si>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</si>
  <si>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</si>
  <si>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</si>
  <si>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</si>
  <si>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</si>
  <si>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</si>
  <si>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</si>
  <si>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</si>
  <si>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</si>
  <si>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</si>
  <si>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</si>
  <si>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</si>
  <si>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</si>
  <si>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</si>
  <si>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</si>
  <si>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</si>
  <si>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</si>
  <si>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</si>
  <si>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</si>
  <si>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</si>
  <si>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</si>
  <si>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</si>
  <si>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</si>
  <si>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</si>
  <si>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</si>
  <si>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</si>
  <si>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</si>
  <si>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</si>
  <si>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</si>
  <si>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</si>
  <si>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</si>
  <si>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</si>
  <si>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</si>
  <si>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</si>
  <si>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</si>
  <si>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</si>
  <si>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</si>
  <si>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</si>
  <si>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</si>
  <si>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</si>
  <si>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</si>
  <si>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</si>
  <si>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</si>
  <si>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</si>
  <si>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</si>
  <si>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</si>
  <si>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</si>
  <si>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</si>
  <si>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</si>
  <si>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</si>
  <si>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</si>
  <si>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</si>
  <si>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</si>
  <si>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</si>
  <si>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</si>
  <si>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</si>
  <si>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</si>
  <si>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</si>
  <si>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</si>
  <si>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</si>
  <si>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</si>
  <si>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</si>
  <si>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</si>
  <si>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</si>
  <si>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</si>
  <si>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</si>
  <si>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</si>
  <si>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</si>
  <si>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</si>
  <si>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</si>
  <si>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</si>
  <si>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</si>
  <si>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</si>
  <si>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</si>
  <si>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</si>
  <si>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</si>
  <si>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</si>
  <si>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</si>
  <si>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</si>
  <si>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</si>
  <si>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</si>
  <si>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</si>
  <si>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</si>
  <si>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</si>
  <si>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</si>
  <si>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</si>
  <si>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</si>
  <si>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</si>
  <si>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</si>
  <si>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</si>
  <si>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</si>
  <si>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</si>
  <si>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</si>
  <si>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</si>
  <si>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</si>
  <si>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</si>
  <si>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</si>
  <si>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</si>
  <si>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</si>
  <si>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</si>
  <si>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</si>
  <si>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</si>
  <si>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</si>
  <si>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</si>
  <si>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</si>
  <si>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</si>
  <si>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</si>
  <si>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</si>
  <si>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</si>
  <si>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</si>
  <si>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</si>
  <si>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</si>
  <si>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</si>
  <si>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</si>
  <si>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</si>
  <si>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</si>
  <si>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</si>
  <si>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</si>
  <si>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</si>
  <si>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</si>
  <si>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</si>
  <si>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</si>
  <si>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</si>
  <si>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</si>
  <si>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</si>
  <si>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</si>
  <si>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</si>
  <si>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</si>
  <si>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</si>
  <si>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</si>
  <si>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</si>
  <si>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</si>
  <si>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</si>
  <si>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</si>
  <si>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</si>
  <si>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</si>
  <si>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</si>
  <si>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</si>
  <si>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</si>
  <si>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</si>
  <si>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</si>
  <si>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</si>
  <si>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</si>
  <si>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</si>
  <si>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</si>
  <si>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</si>
  <si>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</si>
  <si>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</si>
  <si>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</si>
  <si>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</si>
  <si>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</si>
  <si>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</si>
  <si>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</si>
  <si>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</si>
  <si>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</si>
  <si>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</si>
  <si>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</si>
  <si>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</si>
  <si>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</si>
  <si>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</si>
  <si>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</si>
  <si>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</si>
  <si>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</si>
  <si>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</si>
  <si>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</si>
  <si>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</si>
  <si>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</si>
  <si>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</si>
  <si>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</si>
  <si>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</si>
  <si>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</si>
  <si>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</si>
  <si>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</si>
  <si>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</si>
  <si>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</si>
  <si>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</si>
  <si>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</si>
  <si>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</si>
  <si>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</si>
  <si>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</si>
  <si>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</si>
  <si>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</si>
  <si>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</si>
  <si>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</si>
  <si>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</si>
  <si>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</si>
  <si>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</si>
  <si>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</si>
  <si>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</si>
  <si>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</si>
  <si>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</si>
  <si>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</si>
  <si>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</si>
  <si>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</si>
  <si>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</si>
  <si>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</si>
  <si>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</si>
  <si>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</si>
  <si>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</si>
  <si>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</si>
  <si>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</si>
  <si>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</si>
  <si>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</si>
  <si>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</si>
  <si>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</si>
  <si>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</si>
  <si>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</si>
  <si>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</si>
  <si>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</si>
  <si>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</si>
  <si>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</si>
  <si>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</si>
  <si>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</si>
  <si>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</si>
  <si>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</si>
  <si>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</si>
  <si>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</si>
  <si>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</si>
  <si>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</si>
  <si>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</si>
  <si>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</si>
  <si>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</si>
  <si>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</si>
  <si>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</si>
  <si>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</si>
  <si>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</si>
  <si>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</si>
  <si>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</si>
  <si>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</si>
  <si>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</si>
  <si>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</si>
  <si>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</si>
  <si>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</si>
  <si>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</si>
  <si>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</si>
  <si>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</si>
  <si>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</si>
  <si>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</si>
  <si>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</si>
  <si>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</si>
  <si>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</si>
  <si>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</si>
  <si>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</si>
  <si>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</si>
  <si>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</si>
  <si>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</si>
  <si>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</si>
  <si>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</si>
  <si>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</si>
  <si>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</si>
  <si>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</si>
  <si>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</si>
  <si>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</si>
  <si>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</si>
  <si>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</si>
  <si>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</si>
  <si>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</si>
  <si>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</si>
  <si>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</si>
  <si>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</si>
  <si>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</si>
  <si>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</si>
  <si>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</si>
  <si>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</si>
  <si>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</si>
  <si>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</si>
  <si>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</si>
  <si>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</si>
  <si>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</si>
  <si>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</si>
  <si>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</si>
  <si>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</si>
  <si>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</si>
  <si>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</si>
  <si>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</si>
  <si>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</si>
  <si>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</si>
  <si>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</si>
  <si>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</si>
  <si>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</si>
  <si>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</si>
  <si>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</si>
  <si>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</si>
  <si>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</si>
  <si>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</si>
  <si>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</si>
  <si>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</si>
  <si>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</si>
  <si>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</si>
  <si>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</si>
  <si>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</si>
  <si>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</si>
  <si>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</si>
  <si>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</si>
  <si>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</si>
  <si>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</si>
  <si>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</si>
  <si>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</si>
  <si>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</si>
  <si>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</si>
  <si>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</si>
  <si>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</si>
  <si>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</si>
  <si>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</si>
  <si>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</si>
  <si>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</si>
  <si>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</si>
  <si>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</si>
  <si>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</si>
  <si>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</si>
  <si>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</si>
  <si>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</si>
  <si>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</si>
  <si>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</si>
  <si>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</si>
  <si>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</si>
  <si>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</si>
  <si>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</si>
  <si>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</si>
  <si>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</si>
  <si>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</si>
  <si>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</si>
  <si>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</si>
  <si>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</si>
  <si>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</si>
  <si>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</si>
  <si>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</si>
  <si>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</si>
  <si>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</si>
  <si>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</si>
  <si>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</si>
  <si>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</si>
  <si>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</si>
  <si>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</si>
  <si>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</si>
  <si>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</si>
  <si>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</si>
  <si>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</si>
  <si>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</si>
  <si>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</si>
  <si>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</si>
  <si>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</si>
  <si>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</si>
  <si>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</si>
  <si>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</si>
  <si>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</si>
  <si>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</si>
  <si>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</si>
  <si>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</si>
  <si>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</si>
  <si>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</si>
  <si>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</si>
  <si>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</si>
  <si>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</si>
  <si>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</si>
  <si>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</si>
  <si>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</si>
  <si>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</si>
  <si>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</si>
  <si>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</si>
  <si>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</si>
  <si>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</si>
  <si>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</si>
  <si>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</si>
  <si>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</si>
  <si>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</si>
  <si>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</si>
  <si>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</si>
  <si>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</si>
  <si>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</si>
  <si>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</si>
  <si>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</si>
  <si>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</si>
  <si>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</si>
  <si>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</si>
  <si>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</si>
  <si>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</si>
  <si>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</si>
  <si>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</si>
  <si>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</si>
  <si>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</si>
  <si>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</si>
  <si>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</si>
  <si>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</si>
  <si>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</si>
  <si>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</si>
  <si>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</si>
  <si>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</si>
  <si>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</si>
  <si>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</si>
  <si>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</si>
  <si>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</si>
  <si>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</si>
  <si>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</si>
  <si>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</si>
  <si>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</si>
  <si>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</si>
  <si>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</si>
  <si>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</si>
  <si>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</si>
  <si>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</si>
  <si>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</si>
  <si>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</si>
  <si>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</si>
  <si>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</si>
  <si>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</si>
  <si>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</si>
  <si>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</si>
  <si>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</si>
  <si>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</si>
  <si>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</si>
  <si>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</si>
  <si>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</si>
  <si>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</si>
  <si>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</si>
  <si>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</si>
  <si>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</si>
  <si>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</si>
  <si>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</si>
  <si>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</si>
  <si>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</si>
  <si>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</si>
  <si>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</si>
  <si>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</si>
  <si>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</si>
  <si>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</si>
  <si>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</si>
  <si>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</si>
  <si>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</si>
  <si>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</si>
  <si>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</si>
  <si>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</si>
  <si>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</si>
  <si>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</si>
  <si>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</si>
  <si>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</si>
  <si>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</si>
  <si>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</si>
  <si>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</si>
  <si>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</si>
  <si>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</si>
  <si>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</si>
  <si>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</si>
  <si>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</si>
  <si>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</si>
  <si>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</si>
  <si>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</si>
  <si>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</si>
  <si>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</si>
  <si>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</si>
  <si>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</si>
  <si>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</si>
  <si>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</si>
  <si>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</si>
  <si>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</si>
  <si>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</si>
  <si>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</si>
  <si>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</si>
  <si>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</si>
  <si>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</si>
  <si>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</si>
  <si>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</si>
  <si>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</si>
  <si>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</si>
  <si>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</si>
  <si>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</si>
  <si>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</si>
  <si>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</si>
  <si>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</si>
  <si>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</si>
  <si>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</si>
  <si>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</si>
  <si>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</si>
  <si>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</si>
  <si>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</si>
  <si>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</si>
  <si>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</si>
  <si>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</si>
  <si>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</si>
  <si>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</si>
  <si>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</si>
  <si>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</si>
  <si>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</si>
  <si>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</si>
  <si>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</si>
  <si>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</si>
  <si>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</si>
  <si>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</si>
  <si>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</si>
  <si>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</si>
  <si>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</si>
  <si>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</si>
  <si>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</si>
  <si>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</si>
  <si>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</si>
  <si>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</si>
  <si>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</si>
  <si>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</si>
  <si>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</si>
  <si>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</si>
  <si>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</si>
  <si>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</si>
  <si>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</si>
  <si>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</si>
  <si>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</si>
  <si>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</si>
  <si>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</si>
  <si>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</si>
  <si>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</si>
  <si>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</si>
  <si>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</si>
  <si>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</si>
  <si>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</si>
  <si>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</si>
  <si>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</si>
  <si>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</si>
  <si>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</si>
  <si>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</si>
  <si>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</si>
  <si>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</si>
  <si>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</si>
  <si>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</si>
  <si>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</si>
  <si>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</si>
  <si>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</si>
  <si>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</si>
  <si>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</si>
  <si>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</si>
  <si>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</si>
  <si>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</si>
  <si>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</si>
  <si>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</si>
  <si>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</si>
  <si>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</si>
  <si>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</si>
  <si>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</si>
  <si>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</si>
  <si>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</si>
  <si>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</si>
  <si>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</si>
  <si>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</si>
  <si>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</si>
  <si>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</si>
  <si>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</si>
  <si>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</si>
  <si>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</si>
  <si>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</si>
  <si>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</si>
  <si>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</si>
  <si>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</si>
  <si>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</si>
  <si>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</si>
  <si>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</si>
  <si>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</si>
  <si>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</si>
  <si>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</si>
  <si>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</si>
  <si>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</si>
  <si>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</si>
  <si>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</si>
  <si>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</si>
  <si>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</si>
  <si>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</si>
  <si>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</si>
  <si>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</si>
  <si>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</si>
  <si>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</si>
  <si>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</si>
  <si>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</si>
  <si>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</si>
  <si>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</si>
  <si>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</si>
  <si>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</si>
  <si>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</si>
  <si>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</si>
  <si>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</si>
  <si>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</si>
  <si>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</si>
  <si>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</si>
  <si>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</si>
  <si>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</si>
  <si>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</si>
  <si>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</si>
  <si>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</si>
  <si>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</si>
  <si>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</si>
  <si>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</si>
  <si>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</si>
  <si>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</si>
  <si>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</si>
  <si>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</si>
  <si>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</si>
  <si>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</si>
  <si>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</si>
  <si>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</si>
  <si>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</si>
  <si>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</si>
  <si>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</si>
  <si>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</si>
  <si>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</si>
  <si>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</si>
  <si>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</si>
  <si>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</si>
  <si>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</si>
  <si>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</si>
  <si>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</si>
  <si>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</si>
  <si>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</si>
  <si>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</si>
  <si>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</si>
  <si>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</si>
  <si>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</si>
  <si>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</si>
  <si>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</si>
  <si>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</si>
  <si>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</si>
  <si>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</si>
  <si>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</si>
  <si>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</si>
  <si>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</si>
  <si>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</si>
  <si>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</si>
  <si>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</si>
  <si>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</si>
  <si>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</si>
  <si>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</si>
  <si>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</si>
  <si>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</si>
  <si>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</si>
  <si>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</si>
  <si>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</si>
  <si>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</si>
  <si>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</si>
  <si>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</si>
  <si>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</si>
  <si>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</si>
  <si>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</si>
  <si>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</si>
  <si>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</si>
  <si>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</si>
  <si>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</si>
  <si>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</si>
  <si>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</si>
  <si>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</si>
  <si>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</si>
  <si>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</si>
  <si>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</si>
  <si>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</si>
  <si>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</si>
  <si>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</si>
  <si>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</si>
  <si>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</si>
  <si>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</si>
  <si>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</si>
  <si>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</si>
  <si>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</si>
  <si>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</si>
  <si>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</si>
  <si>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</si>
  <si>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</si>
  <si>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</si>
  <si>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</si>
  <si>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</si>
  <si>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</si>
  <si>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</si>
  <si>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</si>
  <si>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</si>
  <si>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</si>
  <si>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</si>
  <si>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</si>
  <si>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</si>
  <si>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</si>
  <si>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</si>
  <si>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</si>
  <si>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</si>
  <si>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</si>
  <si>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</si>
  <si>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</si>
  <si>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</si>
  <si>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</si>
  <si>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</si>
  <si>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</si>
  <si>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</si>
  <si>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</si>
  <si>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</si>
  <si>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</si>
  <si>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</si>
  <si>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</si>
  <si>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</si>
  <si>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</si>
  <si>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</si>
  <si>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</si>
  <si>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</si>
  <si>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</si>
  <si>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</si>
  <si>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</si>
  <si>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</si>
  <si>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</si>
  <si>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</si>
  <si>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</si>
  <si>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</si>
  <si>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</si>
  <si>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</si>
  <si>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</si>
  <si>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</si>
  <si>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</si>
  <si>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</si>
  <si>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</si>
  <si>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</si>
  <si>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</si>
  <si>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</si>
  <si>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</si>
  <si>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</si>
  <si>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</si>
  <si>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</si>
  <si>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</si>
  <si>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</si>
  <si>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</si>
  <si>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</si>
  <si>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</si>
  <si>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</si>
  <si>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</si>
  <si>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</si>
  <si>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</si>
  <si>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</si>
  <si>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</si>
  <si>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</si>
  <si>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</si>
  <si>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</si>
  <si>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</si>
  <si>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</si>
  <si>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</si>
  <si>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</si>
  <si>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</si>
  <si>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</si>
  <si>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</si>
  <si>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</si>
  <si>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</si>
  <si>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</si>
  <si>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</si>
  <si>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</si>
  <si>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</si>
  <si>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</si>
  <si>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</si>
  <si>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</si>
  <si>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</si>
  <si>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</si>
  <si>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</si>
  <si>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</si>
  <si>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</si>
  <si>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</si>
  <si>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</si>
  <si>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</si>
  <si>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</si>
  <si>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</si>
  <si>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</si>
  <si>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</si>
  <si>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</si>
  <si>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</si>
  <si>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</si>
  <si>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</si>
  <si>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</si>
  <si>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</si>
  <si>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</si>
  <si>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</si>
  <si>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</si>
  <si>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</si>
  <si>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</si>
  <si>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</si>
  <si>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</si>
  <si>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</si>
  <si>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</si>
  <si>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</si>
  <si>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</si>
  <si>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</si>
  <si>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</si>
  <si>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</si>
  <si>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</si>
  <si>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</si>
  <si>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</si>
  <si>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</si>
  <si>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</si>
  <si>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</si>
  <si>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</si>
  <si>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</si>
  <si>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</si>
  <si>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</si>
  <si>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</si>
  <si>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</si>
  <si>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</si>
  <si>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</si>
  <si>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</si>
  <si>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</si>
  <si>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</si>
  <si>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</si>
  <si>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</si>
  <si>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</si>
  <si>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</si>
  <si>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</si>
  <si>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</si>
  <si>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</si>
  <si>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</si>
  <si>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</si>
  <si>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</si>
  <si>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</si>
  <si>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</si>
  <si>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</si>
  <si>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</si>
  <si>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</si>
  <si>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</si>
  <si>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</si>
  <si>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</si>
  <si>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</si>
  <si>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</si>
  <si>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</si>
  <si>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</si>
  <si>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</si>
  <si>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</si>
  <si>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</si>
  <si>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</si>
  <si>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</si>
  <si>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</si>
  <si>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</si>
  <si>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</si>
  <si>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</si>
  <si>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</si>
  <si>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</si>
  <si>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</si>
  <si>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</si>
  <si>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</si>
  <si>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</si>
  <si>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</si>
  <si>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</si>
  <si>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</si>
  <si>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</si>
  <si>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</si>
  <si>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</si>
  <si>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</si>
  <si>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</si>
  <si>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</si>
  <si>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</si>
  <si>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</si>
  <si>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</si>
  <si>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</si>
  <si>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</si>
  <si>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</si>
  <si>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</si>
  <si>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</si>
  <si>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</si>
  <si>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</si>
  <si>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</si>
  <si>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</si>
  <si>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</si>
  <si>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</si>
  <si>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</si>
  <si>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</si>
  <si>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</si>
  <si>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</si>
  <si>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</si>
  <si>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</si>
  <si>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</si>
  <si>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</si>
  <si>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</si>
  <si>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</si>
  <si>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</si>
  <si>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</si>
  <si>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</si>
  <si>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</si>
  <si>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</si>
  <si>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</si>
  <si>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</si>
  <si>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</si>
  <si>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</si>
  <si>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</si>
  <si>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</si>
  <si>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</si>
  <si>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</si>
  <si>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</si>
  <si>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</si>
  <si>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</si>
  <si>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</si>
  <si>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</si>
  <si>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</si>
  <si>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</si>
  <si>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</si>
  <si>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</si>
  <si>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</si>
  <si>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</si>
  <si>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</si>
  <si>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</si>
  <si>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</si>
  <si>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</si>
  <si>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</si>
  <si>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</si>
  <si>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</si>
  <si>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</si>
  <si>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</si>
  <si>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</si>
  <si>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</si>
  <si>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</si>
  <si>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</si>
  <si>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</si>
  <si>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</si>
  <si>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</si>
  <si>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</si>
  <si>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</si>
  <si>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</si>
  <si>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</si>
  <si>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</si>
  <si>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</si>
  <si>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</si>
  <si>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</si>
  <si>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</si>
  <si>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</si>
  <si>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</si>
  <si>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</si>
  <si>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</si>
  <si>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</si>
  <si>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</si>
  <si>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</si>
  <si>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</si>
  <si>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</si>
  <si>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</si>
  <si>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</si>
  <si>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</si>
  <si>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</si>
  <si>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</si>
  <si>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</si>
  <si>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</si>
  <si>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</si>
  <si>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</si>
  <si>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</si>
  <si>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</si>
  <si>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</si>
  <si>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</si>
  <si>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</si>
  <si>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</si>
  <si>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</si>
  <si>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</si>
  <si>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</si>
  <si>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</si>
  <si>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</si>
  <si>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</si>
  <si>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</si>
  <si>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</si>
  <si>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</si>
  <si>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</si>
  <si>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</si>
  <si>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</si>
  <si>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</si>
  <si>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</si>
  <si>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</si>
  <si>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</si>
  <si>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</si>
  <si>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</si>
  <si>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</si>
  <si>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</si>
  <si>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</si>
  <si>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</si>
  <si>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</si>
  <si>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</si>
  <si>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</si>
  <si>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</si>
  <si>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</si>
  <si>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</si>
  <si>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</si>
  <si>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</si>
  <si>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</si>
  <si>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</si>
  <si>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</si>
  <si>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</si>
  <si>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</si>
  <si>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</si>
  <si>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</si>
  <si>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</si>
  <si>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</si>
  <si>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</si>
  <si>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</si>
  <si>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</si>
  <si>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</si>
  <si>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</si>
  <si>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</si>
  <si>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</si>
  <si>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</si>
  <si>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</si>
  <si>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</si>
  <si>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</si>
  <si>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</si>
  <si>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</si>
  <si>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</si>
  <si>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</si>
  <si>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</si>
  <si>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</si>
  <si>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</si>
  <si>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</si>
  <si>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</si>
  <si>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</si>
  <si>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</si>
  <si>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</si>
  <si>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</si>
  <si>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</si>
  <si>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</si>
  <si>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</si>
  <si>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</si>
  <si>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</si>
  <si>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</si>
  <si>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</si>
  <si>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</si>
  <si>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</si>
  <si>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</si>
  <si>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</si>
  <si>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</si>
  <si>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</si>
  <si>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</si>
  <si>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</si>
  <si>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</si>
  <si>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</si>
  <si>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</si>
  <si>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</si>
  <si>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</si>
  <si>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</si>
  <si>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</si>
  <si>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</si>
  <si>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</si>
  <si>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</si>
  <si>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</si>
  <si>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</si>
  <si>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</si>
  <si>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</si>
  <si>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</si>
  <si>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</si>
  <si>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</si>
  <si>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</si>
  <si>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</si>
  <si>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</si>
  <si>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</si>
  <si>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</si>
  <si>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</si>
  <si>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</si>
  <si>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</si>
  <si>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</si>
  <si>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</si>
  <si>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</si>
  <si>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</si>
  <si>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</si>
  <si>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</si>
  <si>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</si>
  <si>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</si>
  <si>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</si>
  <si>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</si>
  <si>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</si>
  <si>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</si>
  <si>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</si>
  <si>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</si>
  <si>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</si>
  <si>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</si>
  <si>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</si>
  <si>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</si>
  <si>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</si>
  <si>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</si>
  <si>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</si>
  <si>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</si>
  <si>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</si>
  <si>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</si>
  <si>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</si>
  <si>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</si>
  <si>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</si>
  <si>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</si>
  <si>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</si>
  <si>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</si>
  <si>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</si>
  <si>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</si>
  <si>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</si>
  <si>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</si>
  <si>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</si>
  <si>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</si>
  <si>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</si>
  <si>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</si>
  <si>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</si>
  <si>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</si>
  <si>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</si>
  <si>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</si>
  <si>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</si>
  <si>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</si>
  <si>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</si>
  <si>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</si>
  <si>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</si>
  <si>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</si>
  <si>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</si>
  <si>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</si>
  <si>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</si>
  <si>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</si>
  <si>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</si>
  <si>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</si>
  <si>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</si>
  <si>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</si>
  <si>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</si>
  <si>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</si>
  <si>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</si>
  <si>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</si>
  <si>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</si>
  <si>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</si>
  <si>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</si>
  <si>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</si>
  <si>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</si>
  <si>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</si>
  <si>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</si>
  <si>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</si>
  <si>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</si>
  <si>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</si>
  <si>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</si>
  <si>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</si>
  <si>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</si>
  <si>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</si>
  <si>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</si>
  <si>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</si>
  <si>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</si>
  <si>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</si>
  <si>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</si>
  <si>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</si>
  <si>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</si>
  <si>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</si>
  <si>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</si>
  <si>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</si>
  <si>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</si>
  <si>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</si>
  <si>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</si>
  <si>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</si>
  <si>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</si>
  <si>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</si>
  <si>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</si>
  <si>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</si>
  <si>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</si>
  <si>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</si>
  <si>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</si>
  <si>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</si>
  <si>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</si>
  <si>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</si>
  <si>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</si>
  <si>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</si>
  <si>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</si>
  <si>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</si>
  <si>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</si>
  <si>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</si>
  <si>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</si>
  <si>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</si>
  <si>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</si>
  <si>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</si>
  <si>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</si>
  <si>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</si>
  <si>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</si>
  <si>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</si>
  <si>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</si>
  <si>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</si>
  <si>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</si>
  <si>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</si>
  <si>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</si>
  <si>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</si>
  <si>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</si>
  <si>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</si>
  <si>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</si>
  <si>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</si>
  <si>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</si>
  <si>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</si>
  <si>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</si>
  <si>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</si>
  <si>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</si>
  <si>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</si>
  <si>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</si>
  <si>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</si>
  <si>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</si>
  <si>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</si>
  <si>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</si>
  <si>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</si>
  <si>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</si>
  <si>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</si>
  <si>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</si>
  <si>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</si>
  <si>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</si>
  <si>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</si>
  <si>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</si>
  <si>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</si>
  <si>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</si>
  <si>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</si>
  <si>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</si>
  <si>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</si>
  <si>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</si>
  <si>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</si>
  <si>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</si>
  <si>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</si>
  <si>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</si>
  <si>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</si>
  <si>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</si>
  <si>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</si>
  <si>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</si>
  <si>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</si>
  <si>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</si>
  <si>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</si>
  <si>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</si>
  <si>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</si>
  <si>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</si>
  <si>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</si>
  <si>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</si>
  <si>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</si>
  <si>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</si>
  <si>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</si>
  <si>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</si>
  <si>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</si>
  <si>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</si>
  <si>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</si>
  <si>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</si>
  <si>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</si>
  <si>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</si>
  <si>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</si>
  <si>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</si>
  <si>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</si>
  <si>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</si>
  <si>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</si>
  <si>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</si>
  <si>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</si>
  <si>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</si>
  <si>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</si>
  <si>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</si>
  <si>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</si>
  <si>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</si>
  <si>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</si>
  <si>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</si>
  <si>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</si>
  <si>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</si>
  <si>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</si>
  <si>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</si>
  <si>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</si>
  <si>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</si>
  <si>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</si>
  <si>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</si>
  <si>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</si>
  <si>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</si>
  <si>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</si>
  <si>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</si>
  <si>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</si>
  <si>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</si>
  <si>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</si>
  <si>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</si>
  <si>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</si>
  <si>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</si>
  <si>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</si>
  <si>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</si>
  <si>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</si>
  <si>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</si>
  <si>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</si>
  <si>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</si>
  <si>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</si>
  <si>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</si>
  <si>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</si>
  <si>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</si>
  <si>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</si>
  <si>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</si>
  <si>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</si>
  <si>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</si>
  <si>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</si>
  <si>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</si>
  <si>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</si>
  <si>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</si>
  <si>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</si>
  <si>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</si>
  <si>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</si>
  <si>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</si>
  <si>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</si>
  <si>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</si>
  <si>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</si>
  <si>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</si>
  <si>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</si>
  <si>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</si>
  <si>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</si>
  <si>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</si>
  <si>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</si>
  <si>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</si>
  <si>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</si>
  <si>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</si>
  <si>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</si>
  <si>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</si>
  <si>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</si>
  <si>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</si>
  <si>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</si>
  <si>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</si>
  <si>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</si>
  <si>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</si>
  <si>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</si>
  <si>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</si>
  <si>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</si>
  <si>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</si>
  <si>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</si>
  <si>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</si>
  <si>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</si>
  <si>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</si>
  <si>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</si>
  <si>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</si>
  <si>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</si>
  <si>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</si>
  <si>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</si>
  <si>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</si>
  <si>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</si>
  <si>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</si>
  <si>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</si>
  <si>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</si>
  <si>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</si>
  <si>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</si>
  <si>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</si>
  <si>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</si>
  <si>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</si>
  <si>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</si>
  <si>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</si>
  <si>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</si>
  <si>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</si>
  <si>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</si>
  <si>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</si>
  <si>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</si>
  <si>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</si>
  <si>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</si>
  <si>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</si>
  <si>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</si>
  <si>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</si>
  <si>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</si>
  <si>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</si>
  <si>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</si>
  <si>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</si>
  <si>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</si>
  <si>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</si>
  <si>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</si>
  <si>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</si>
  <si>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</si>
  <si>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</si>
  <si>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</si>
  <si>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</si>
  <si>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</si>
  <si>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</si>
  <si>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</si>
  <si>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</si>
  <si>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</si>
  <si>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</si>
  <si>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</si>
  <si>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</si>
  <si>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</si>
  <si>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</si>
  <si>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</si>
  <si>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</si>
  <si>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</si>
  <si>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</si>
  <si>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</si>
  <si>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</si>
  <si>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</si>
  <si>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</si>
  <si>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</si>
  <si>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</si>
  <si>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</si>
  <si>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</si>
  <si>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</si>
  <si>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</si>
  <si>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</si>
  <si>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</si>
  <si>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</si>
  <si>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</si>
  <si>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</si>
  <si>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</si>
  <si>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</si>
  <si>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</si>
  <si>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</si>
  <si>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</si>
  <si>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</si>
  <si>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</si>
  <si>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</si>
  <si>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</si>
  <si>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</si>
  <si>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</si>
  <si>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</si>
  <si>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</si>
  <si>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</si>
  <si>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</si>
  <si>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</si>
  <si>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</si>
  <si>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</si>
  <si>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</si>
  <si>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</si>
  <si>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</si>
  <si>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</si>
  <si>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</si>
  <si>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</si>
  <si>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</si>
  <si>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</si>
  <si>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</si>
  <si>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</si>
  <si>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</si>
  <si>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</si>
  <si>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</si>
  <si>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</si>
  <si>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</si>
  <si>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</si>
  <si>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</si>
  <si>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</si>
  <si>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</si>
  <si>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</si>
  <si>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</si>
  <si>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</si>
  <si>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</si>
  <si>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</si>
  <si>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</si>
  <si>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</si>
  <si>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</si>
  <si>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</si>
  <si>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</si>
  <si>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</si>
  <si>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</si>
  <si>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</si>
  <si>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</si>
  <si>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</si>
  <si>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</si>
  <si>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</si>
  <si>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</si>
  <si>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</si>
  <si>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</si>
  <si>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</si>
  <si>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</si>
  <si>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</si>
  <si>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</si>
  <si>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</si>
  <si>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</si>
  <si>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</si>
  <si>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</si>
  <si>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</si>
  <si>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</si>
  <si>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</si>
  <si>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</si>
  <si>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</si>
  <si>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</si>
  <si>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</si>
  <si>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</si>
  <si>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</si>
  <si>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</si>
  <si>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</si>
  <si>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</si>
  <si>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</si>
  <si>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</si>
  <si>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</si>
  <si>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</si>
  <si>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</si>
  <si>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</si>
  <si>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</si>
  <si>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</si>
  <si>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</si>
  <si>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</si>
  <si>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</si>
  <si>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</si>
  <si>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</si>
  <si>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</si>
  <si>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</si>
  <si>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</si>
  <si>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</si>
  <si>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</si>
  <si>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</si>
  <si>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</si>
  <si>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</si>
  <si>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</si>
  <si>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</si>
  <si>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</si>
  <si>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</si>
  <si>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</si>
  <si>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</si>
  <si>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</si>
  <si>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</si>
  <si>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</si>
  <si>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</si>
  <si>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</si>
  <si>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</si>
  <si>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</si>
  <si>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</si>
  <si>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</si>
  <si>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</si>
  <si>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</si>
  <si>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</si>
  <si>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</si>
  <si>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</si>
  <si>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</si>
  <si>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</si>
  <si>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</si>
  <si>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</si>
  <si>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</si>
  <si>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</si>
  <si>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</si>
  <si>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</si>
  <si>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</si>
  <si>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</si>
  <si>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</si>
  <si>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</si>
  <si>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</si>
  <si>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</si>
  <si>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</si>
  <si>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</si>
  <si>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</si>
  <si>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</si>
  <si>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</si>
  <si>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</si>
  <si>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</si>
  <si>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</si>
  <si>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</si>
  <si>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</si>
  <si>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</si>
  <si>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</si>
  <si>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</si>
  <si>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</si>
  <si>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</si>
  <si>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</si>
  <si>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</si>
  <si>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</si>
  <si>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</si>
  <si>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</si>
  <si>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</si>
  <si>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</si>
  <si>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</si>
  <si>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</si>
  <si>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</si>
  <si>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</si>
  <si>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</si>
  <si>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</si>
  <si>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</si>
  <si>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</si>
  <si>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</si>
  <si>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</si>
  <si>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</si>
  <si>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</si>
  <si>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</si>
  <si>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</si>
  <si>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</si>
  <si>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</si>
  <si>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</si>
  <si>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</si>
  <si>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</si>
  <si>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</si>
  <si>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</si>
  <si>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</si>
  <si>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</si>
  <si>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</si>
  <si>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</si>
  <si>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</si>
  <si>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</si>
  <si>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</si>
  <si>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</si>
  <si>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</si>
  <si>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</si>
  <si>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</si>
  <si>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</si>
  <si>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</si>
  <si>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</si>
  <si>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</si>
  <si>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</si>
  <si>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</si>
  <si>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</si>
  <si>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</si>
  <si>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</si>
  <si>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</si>
  <si>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</si>
  <si>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</si>
  <si>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</si>
  <si>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</si>
  <si>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</si>
  <si>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</si>
  <si>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</si>
  <si>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</si>
  <si>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</si>
  <si>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</si>
  <si>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</si>
  <si>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</si>
  <si>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</si>
  <si>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</si>
  <si>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</si>
  <si>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</si>
  <si>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</si>
  <si>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</si>
  <si>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</si>
  <si>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</si>
  <si>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</si>
  <si>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</si>
  <si>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</si>
  <si>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</si>
  <si>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</si>
  <si>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</si>
  <si>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</si>
  <si>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</si>
  <si>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</si>
  <si>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</si>
  <si>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</si>
  <si>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</si>
  <si>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</si>
  <si>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</si>
  <si>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</si>
  <si>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</si>
  <si>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</si>
  <si>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</si>
  <si>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</si>
  <si>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</si>
  <si>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</si>
  <si>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</si>
  <si>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</si>
  <si>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</si>
  <si>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</si>
  <si>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</si>
  <si>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</si>
  <si>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</si>
  <si>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</si>
  <si>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</si>
  <si>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</si>
  <si>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</si>
  <si>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</si>
  <si>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</si>
  <si>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</si>
  <si>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</si>
  <si>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</si>
  <si>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</si>
  <si>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</si>
  <si>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</si>
  <si>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</si>
  <si>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</si>
  <si>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</si>
  <si>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</si>
  <si>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</si>
  <si>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</si>
  <si>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</si>
  <si>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</si>
  <si>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</si>
  <si>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</si>
  <si>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</si>
  <si>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</si>
  <si>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</si>
  <si>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</si>
  <si>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</si>
  <si>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</si>
  <si>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</si>
  <si>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</si>
  <si>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</si>
  <si>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</si>
  <si>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</si>
  <si>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</si>
  <si>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</si>
  <si>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</si>
  <si>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</si>
  <si>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</si>
  <si>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</si>
  <si>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</si>
  <si>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</si>
  <si>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</si>
  <si>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</si>
  <si>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</si>
  <si>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</si>
  <si>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</si>
  <si>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</si>
  <si>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</si>
  <si>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</si>
  <si>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</si>
  <si>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</si>
  <si>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</si>
  <si>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</si>
  <si>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</si>
  <si>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</si>
  <si>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</si>
  <si>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</si>
  <si>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</si>
  <si>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</si>
  <si>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</si>
  <si>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</si>
  <si>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</si>
  <si>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</si>
  <si>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</si>
  <si>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</si>
  <si>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</si>
  <si>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</si>
  <si>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</si>
  <si>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</si>
  <si>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</si>
  <si>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</si>
  <si>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</si>
  <si>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</si>
  <si>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</si>
  <si>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</si>
  <si>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</si>
  <si>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</si>
  <si>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</si>
  <si>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</si>
  <si>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</si>
  <si>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</si>
  <si>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</si>
  <si>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</si>
  <si>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</si>
  <si>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</si>
  <si>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</si>
  <si>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</si>
  <si>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</si>
  <si>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</si>
  <si>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</si>
  <si>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</si>
  <si>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</si>
  <si>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</si>
  <si>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</si>
  <si>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</si>
  <si>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</si>
  <si>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</si>
  <si>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</si>
  <si>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</si>
  <si>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</si>
  <si>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</si>
  <si>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</si>
  <si>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</si>
  <si>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</si>
  <si>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</si>
  <si>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</si>
  <si>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</si>
  <si>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</si>
  <si>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</si>
  <si>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</si>
  <si>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</si>
  <si>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</si>
  <si>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</si>
  <si>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</si>
  <si>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</si>
  <si>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</si>
  <si>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</si>
  <si>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</si>
  <si>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</si>
  <si>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</si>
  <si>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</si>
  <si>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</si>
  <si>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</si>
  <si>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</si>
  <si>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</si>
  <si>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</si>
  <si>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</si>
  <si>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</si>
  <si>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</si>
  <si>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</si>
  <si>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</si>
  <si>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</si>
  <si>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</si>
  <si>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</si>
  <si>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</si>
  <si>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</si>
  <si>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</si>
  <si>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</si>
  <si>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</si>
  <si>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</si>
  <si>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</si>
  <si>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</si>
  <si>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</si>
  <si>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</si>
  <si>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</si>
  <si>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</si>
  <si>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</si>
  <si>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</si>
  <si>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</si>
  <si>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</si>
  <si>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</si>
  <si>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</si>
  <si>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</si>
  <si>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</si>
  <si>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</si>
  <si>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</si>
  <si>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</si>
  <si>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</si>
  <si>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</si>
  <si>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</si>
  <si>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</si>
  <si>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</si>
  <si>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</si>
  <si>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</si>
  <si>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</si>
  <si>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</si>
  <si>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</si>
  <si>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</si>
  <si>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</si>
  <si>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</si>
  <si>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</si>
  <si>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</si>
  <si>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</si>
  <si>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</si>
  <si>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</si>
  <si>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</si>
  <si>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</si>
  <si>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</si>
  <si>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</si>
  <si>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</si>
  <si>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</si>
  <si>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</si>
  <si>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</si>
  <si>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</si>
  <si>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</si>
  <si>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</si>
  <si>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</si>
  <si>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</si>
  <si>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</si>
  <si>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</si>
  <si>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</si>
  <si>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</si>
  <si>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</si>
  <si>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</si>
  <si>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</si>
  <si>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</si>
  <si>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</si>
  <si>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</si>
  <si>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</si>
  <si>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</si>
  <si>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</si>
  <si>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</si>
  <si>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</si>
  <si>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</si>
  <si>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</si>
  <si>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</si>
  <si>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</si>
  <si>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</si>
  <si>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</si>
  <si>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</si>
  <si>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</si>
  <si>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</si>
  <si>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</si>
  <si>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</si>
  <si>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</si>
  <si>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</si>
  <si>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</si>
  <si>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</si>
  <si>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</si>
  <si>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</si>
  <si>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</si>
  <si>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</si>
  <si>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</si>
  <si>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</si>
  <si>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</si>
  <si>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</si>
  <si>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</si>
  <si>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</si>
  <si>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</si>
  <si>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</si>
  <si>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</si>
  <si>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</si>
  <si>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</si>
  <si>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</si>
  <si>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</si>
  <si>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</si>
  <si>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</si>
  <si>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</si>
  <si>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</si>
  <si>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</si>
  <si>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</si>
  <si>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</si>
  <si>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</si>
  <si>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</si>
  <si>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</si>
  <si>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</si>
  <si>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</si>
  <si>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</si>
  <si>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</si>
  <si>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</si>
  <si>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</si>
  <si>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</si>
  <si>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</si>
  <si>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</si>
  <si>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</si>
  <si>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</si>
  <si>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</si>
  <si>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</si>
  <si>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</si>
  <si>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</si>
  <si>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</si>
  <si>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</si>
  <si>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</si>
  <si>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</si>
  <si>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</si>
  <si>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</si>
  <si>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</si>
  <si>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</si>
  <si>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</si>
  <si>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</si>
  <si>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</si>
  <si>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</si>
  <si>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</si>
  <si>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</si>
  <si>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</si>
  <si>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</si>
  <si>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</si>
  <si>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</si>
  <si>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</si>
  <si>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</si>
  <si>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</si>
  <si>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</si>
  <si>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</si>
  <si>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</si>
  <si>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</si>
  <si>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</si>
  <si>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</si>
  <si>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</si>
  <si>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</si>
  <si>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</si>
  <si>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</si>
  <si>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</si>
  <si>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</si>
  <si>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</si>
  <si>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</si>
  <si>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</si>
  <si>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</si>
  <si>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</si>
  <si>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</si>
  <si>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</si>
  <si>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</si>
  <si>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</si>
  <si>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</si>
  <si>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</si>
  <si>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</si>
  <si>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</si>
  <si>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</si>
  <si>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</si>
  <si>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</si>
  <si>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</si>
  <si>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</si>
  <si>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</si>
  <si>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</si>
  <si>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</si>
  <si>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</si>
  <si>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</si>
  <si>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</si>
  <si>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</si>
  <si>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</si>
  <si>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</si>
  <si>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</si>
  <si>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</si>
  <si>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</si>
  <si>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</si>
  <si>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</si>
  <si>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</si>
  <si>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</si>
  <si>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</si>
  <si>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</si>
  <si>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</si>
  <si>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</si>
  <si>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</si>
  <si>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</si>
  <si>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</si>
  <si>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</si>
  <si>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</si>
  <si>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</si>
  <si>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</si>
  <si>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</si>
  <si>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</si>
  <si>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</si>
  <si>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</si>
  <si>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</si>
  <si>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</si>
  <si>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</si>
  <si>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</si>
  <si>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</si>
  <si>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</si>
  <si>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</si>
  <si>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</si>
  <si>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</si>
  <si>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</si>
  <si>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</si>
  <si>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</si>
  <si>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</si>
  <si>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</si>
  <si>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</si>
  <si>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</si>
  <si>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</si>
  <si>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</si>
  <si>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</si>
  <si>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</si>
  <si>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</si>
  <si>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</si>
  <si>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</si>
  <si>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</si>
  <si>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</si>
  <si>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</si>
  <si>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</si>
  <si>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</si>
  <si>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</si>
  <si>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</si>
  <si>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</si>
  <si>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</si>
  <si>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</si>
  <si>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</si>
  <si>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</si>
  <si>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</si>
  <si>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</si>
  <si>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</si>
  <si>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</si>
  <si>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</si>
  <si>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</si>
  <si>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</si>
  <si>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</si>
  <si>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</si>
  <si>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</si>
  <si>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</si>
  <si>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</si>
  <si>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</si>
  <si>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</si>
  <si>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</si>
  <si>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</si>
  <si>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</si>
  <si>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</si>
  <si>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</si>
  <si>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</si>
  <si>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</si>
  <si>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</si>
  <si>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</si>
  <si>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</si>
  <si>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</si>
  <si>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</si>
  <si>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</si>
  <si>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</si>
  <si>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</si>
  <si>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</si>
  <si>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</si>
  <si>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</si>
  <si>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</si>
  <si>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</si>
  <si>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</si>
  <si>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</si>
  <si>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</si>
  <si>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</si>
  <si>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</si>
  <si>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</si>
  <si>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</si>
  <si>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</si>
  <si>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</si>
  <si>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</si>
  <si>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</si>
  <si>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</si>
  <si>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</si>
  <si>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</si>
  <si>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</si>
  <si>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</si>
  <si>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</si>
  <si>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</si>
  <si>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</si>
  <si>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</si>
  <si>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</si>
  <si>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</si>
  <si>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</si>
  <si>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</si>
  <si>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</si>
  <si>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</si>
  <si>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</si>
  <si>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</si>
  <si>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</si>
  <si>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</si>
  <si>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</si>
  <si>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</si>
  <si>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</si>
  <si>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</si>
  <si>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</si>
  <si>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</si>
  <si>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</si>
  <si>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</si>
  <si>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</si>
  <si>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</si>
  <si>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</si>
  <si>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</si>
  <si>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</si>
  <si>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</si>
  <si>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</si>
  <si>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</si>
  <si>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</si>
  <si>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</si>
  <si>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</si>
  <si>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</si>
  <si>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</si>
  <si>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</si>
  <si>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</si>
  <si>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</si>
  <si>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</si>
  <si>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</si>
  <si>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</si>
  <si>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</si>
  <si>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</si>
  <si>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</si>
  <si>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</si>
  <si>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</si>
  <si>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</si>
  <si>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</si>
  <si>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</si>
  <si>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</si>
  <si>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</si>
  <si>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</si>
  <si>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</si>
  <si>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</si>
  <si>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</si>
  <si>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</si>
  <si>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</si>
  <si>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</si>
  <si>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</si>
  <si>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</si>
  <si>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</si>
  <si>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</si>
  <si>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</si>
  <si>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</si>
  <si>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</si>
  <si>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</si>
  <si>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</si>
  <si>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</si>
  <si>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</si>
  <si>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</si>
  <si>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</si>
  <si>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</si>
  <si>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</si>
  <si>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</si>
  <si>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</si>
  <si>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</si>
  <si>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</si>
  <si>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</si>
  <si>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</si>
  <si>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</si>
  <si>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</si>
  <si>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</si>
  <si>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</si>
  <si>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</si>
  <si>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</si>
  <si>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</si>
  <si>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</si>
  <si>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</si>
  <si>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</si>
  <si>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</si>
  <si>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</si>
  <si>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</si>
  <si>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</si>
  <si>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</si>
  <si>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</si>
  <si>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</si>
  <si>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</si>
  <si>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</si>
  <si>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</si>
  <si>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</si>
  <si>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</si>
  <si>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</si>
  <si>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</si>
  <si>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</si>
  <si>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</si>
  <si>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</si>
  <si>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</si>
  <si>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</si>
  <si>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</si>
  <si>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</si>
  <si>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</si>
  <si>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</si>
  <si>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</si>
  <si>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</si>
  <si>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</si>
  <si>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</si>
  <si>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</si>
  <si>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</si>
  <si>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</si>
  <si>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</si>
  <si>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</si>
  <si>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</si>
  <si>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</si>
  <si>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</si>
  <si>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</si>
  <si>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</si>
  <si>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</si>
  <si>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</si>
  <si>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</si>
  <si>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</si>
  <si>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</si>
  <si>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</si>
  <si>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</si>
  <si>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</si>
  <si>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</si>
  <si>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</si>
  <si>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</si>
  <si>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</si>
  <si>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</si>
  <si>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</si>
  <si>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</si>
  <si>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</si>
  <si>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</si>
  <si>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</si>
  <si>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</si>
  <si>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</si>
  <si>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</si>
  <si>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</si>
  <si>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</si>
  <si>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</si>
  <si>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</si>
  <si>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</si>
  <si>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</si>
  <si>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</si>
  <si>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</si>
  <si>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</si>
  <si>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</si>
  <si>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</si>
  <si>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</si>
  <si>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</si>
  <si>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</si>
  <si>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</si>
  <si>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</si>
  <si>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</si>
  <si>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</si>
  <si>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</si>
  <si>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</si>
  <si>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</si>
  <si>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</si>
  <si>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</si>
  <si>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</si>
  <si>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</si>
  <si>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</si>
  <si>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</si>
  <si>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</si>
  <si>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</si>
  <si>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</si>
  <si>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</si>
  <si>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</si>
  <si>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</si>
  <si>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</si>
  <si>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</si>
  <si>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</si>
  <si>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</si>
  <si>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</si>
  <si>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</si>
  <si>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</si>
  <si>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</si>
  <si>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</si>
  <si>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</si>
  <si>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</si>
  <si>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</si>
  <si>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</si>
  <si>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</si>
  <si>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</si>
  <si>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</si>
  <si>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</si>
  <si>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</si>
  <si>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</si>
  <si>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</si>
  <si>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</si>
  <si>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</si>
  <si>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</si>
  <si>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</si>
  <si>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</si>
  <si>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</si>
  <si>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</si>
  <si>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</si>
  <si>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</si>
  <si>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</si>
  <si>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</si>
  <si>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</si>
  <si>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</si>
  <si>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</si>
  <si>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</si>
  <si>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</si>
  <si>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</si>
  <si>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</si>
  <si>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</si>
  <si>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</si>
  <si>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</si>
  <si>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</si>
  <si>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</si>
  <si>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</si>
  <si>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</si>
  <si>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</si>
  <si>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</si>
  <si>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</si>
  <si>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</si>
  <si>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</si>
  <si>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</si>
  <si>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</si>
  <si>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</si>
  <si>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</si>
  <si>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</si>
  <si>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</si>
  <si>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</si>
  <si>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</si>
  <si>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</si>
  <si>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</si>
  <si>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</si>
  <si>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</si>
  <si>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</si>
  <si>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</si>
  <si>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</si>
  <si>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</si>
  <si>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</si>
  <si>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</si>
  <si>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</si>
  <si>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</si>
  <si>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</si>
  <si>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</si>
  <si>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</si>
  <si>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</si>
  <si>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</si>
  <si>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</si>
  <si>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</si>
  <si>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</si>
  <si>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</si>
  <si>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</si>
  <si>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</si>
  <si>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</si>
  <si>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</si>
  <si>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</si>
  <si>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</si>
  <si>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</si>
  <si>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</si>
  <si>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</si>
  <si>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</si>
  <si>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</si>
  <si>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</si>
  <si>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</si>
  <si>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</si>
  <si>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</si>
  <si>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</si>
  <si>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</si>
  <si>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</si>
  <si>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</si>
  <si>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</si>
  <si>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</si>
  <si>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</si>
  <si>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</si>
  <si>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</si>
  <si>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</si>
  <si>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</si>
  <si>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</si>
  <si>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</si>
  <si>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</si>
  <si>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</si>
  <si>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</si>
  <si>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</si>
  <si>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</si>
  <si>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</si>
  <si>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</si>
  <si>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</si>
  <si>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</si>
  <si>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</si>
  <si>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</si>
  <si>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</si>
  <si>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</si>
  <si>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</si>
  <si>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</si>
  <si>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</si>
  <si>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</si>
  <si>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</si>
  <si>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</si>
  <si>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</si>
  <si>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</si>
  <si>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</si>
  <si>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</si>
  <si>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</si>
  <si>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</si>
  <si>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</si>
  <si>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</si>
  <si>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</si>
  <si>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</si>
  <si>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</si>
  <si>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</si>
  <si>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</si>
  <si>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</si>
  <si>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</si>
  <si>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</si>
  <si>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</si>
  <si>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</si>
  <si>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</si>
  <si>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</si>
  <si>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</si>
  <si>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</si>
  <si>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</si>
  <si>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</si>
  <si>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</si>
  <si>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</si>
  <si>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</si>
  <si>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</si>
  <si>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</si>
  <si>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</si>
  <si>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</si>
  <si>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</si>
  <si>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</si>
  <si>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</si>
  <si>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</si>
  <si>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</si>
  <si>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</si>
  <si>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</si>
  <si>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</si>
  <si>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</si>
  <si>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</si>
  <si>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</si>
  <si>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</si>
  <si>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</si>
  <si>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</si>
  <si>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</si>
  <si>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</si>
  <si>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</si>
  <si>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</si>
  <si>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</si>
  <si>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</si>
  <si>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</si>
  <si>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</si>
  <si>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</si>
  <si>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</si>
  <si>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</si>
  <si>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</si>
  <si>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</si>
  <si>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</si>
  <si>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</si>
  <si>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</si>
  <si>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</si>
  <si>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</si>
  <si>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</si>
  <si>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</si>
  <si>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</si>
  <si>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</si>
  <si>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</si>
  <si>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</si>
  <si>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</si>
  <si>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</si>
  <si>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</si>
  <si>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</si>
  <si>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</si>
  <si>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</si>
  <si>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</si>
  <si>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</si>
  <si>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</si>
  <si>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</si>
  <si>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</si>
  <si>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</si>
  <si>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</si>
  <si>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</si>
  <si>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</si>
  <si>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</si>
  <si>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</si>
  <si>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</si>
  <si>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</si>
  <si>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</si>
  <si>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</si>
  <si>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</si>
  <si>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</si>
  <si>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</si>
  <si>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</si>
  <si>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</si>
  <si>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</si>
  <si>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</si>
  <si>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</si>
  <si>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</si>
  <si>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</si>
  <si>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</si>
  <si>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</si>
  <si>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</si>
  <si>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</si>
  <si>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</si>
  <si>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</si>
  <si>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</si>
  <si>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</si>
  <si>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</si>
  <si>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</si>
  <si>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</si>
  <si>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</si>
  <si>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</si>
  <si>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</si>
  <si>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</si>
  <si>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</si>
  <si>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</si>
  <si>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</si>
  <si>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</si>
  <si>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</si>
  <si>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</si>
  <si>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</si>
  <si>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</si>
  <si>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</si>
  <si>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</si>
  <si>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</si>
  <si>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</si>
  <si>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</si>
  <si>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</si>
  <si>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</si>
  <si>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</si>
  <si>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</si>
  <si>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</si>
  <si>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</si>
  <si>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</si>
  <si>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</si>
  <si>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</si>
  <si>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</si>
  <si>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</si>
  <si>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</si>
  <si>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</si>
  <si>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</si>
  <si>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</si>
  <si>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</si>
  <si>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</si>
  <si>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</si>
  <si>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</si>
  <si>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</si>
  <si>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</si>
  <si>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</si>
  <si>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</si>
  <si>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</si>
  <si>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</si>
  <si>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</si>
  <si>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</si>
  <si>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</si>
  <si>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</si>
  <si>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</si>
  <si>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</si>
  <si>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</si>
  <si>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</si>
  <si>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</si>
  <si>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</si>
  <si>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</si>
  <si>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</si>
  <si>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</si>
  <si>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</si>
  <si>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</si>
  <si>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</si>
  <si>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</si>
  <si>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</si>
  <si>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</si>
  <si>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</si>
  <si>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</si>
  <si>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</si>
  <si>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</si>
  <si>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</si>
  <si>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</si>
  <si>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</si>
  <si>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</si>
  <si>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</si>
  <si>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</si>
  <si>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</si>
  <si>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</si>
  <si>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</si>
  <si>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</si>
  <si>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</si>
  <si>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</si>
  <si>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</si>
  <si>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</si>
  <si>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</si>
  <si>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</si>
  <si>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</si>
  <si>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</si>
  <si>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</si>
  <si>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</si>
  <si>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</si>
  <si>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</si>
  <si>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</si>
  <si>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</si>
  <si>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</si>
  <si>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</si>
  <si>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</si>
  <si>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</si>
  <si>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</si>
  <si>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</si>
  <si>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</si>
  <si>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</si>
  <si>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</si>
  <si>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</si>
  <si>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</si>
  <si>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</si>
  <si>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</si>
  <si>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</si>
  <si>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</si>
  <si>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</si>
  <si>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</si>
  <si>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</si>
  <si>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</si>
  <si>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</si>
  <si>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</si>
  <si>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</si>
  <si>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</si>
  <si>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</si>
  <si>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</si>
  <si>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</si>
  <si>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</si>
  <si>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</si>
  <si>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</si>
  <si>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</si>
  <si>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</si>
  <si>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</si>
  <si>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</si>
  <si>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</si>
  <si>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</si>
  <si>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</si>
  <si>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</si>
  <si>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</si>
  <si>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</si>
  <si>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</si>
  <si>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</si>
  <si>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</si>
  <si>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</si>
  <si>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</si>
  <si>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</si>
  <si>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</si>
  <si>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</si>
  <si>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</si>
  <si>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</si>
  <si>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</si>
  <si>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</si>
  <si>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</si>
  <si>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</si>
  <si>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</si>
  <si>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</si>
  <si>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</si>
  <si>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</si>
  <si>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</si>
  <si>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</si>
  <si>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</si>
  <si>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</si>
  <si>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</si>
  <si>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</si>
  <si>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</si>
  <si>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</si>
  <si>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</si>
  <si>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</si>
  <si>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</si>
  <si>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</si>
  <si>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</si>
  <si>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</si>
  <si>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</si>
  <si>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</si>
  <si>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</si>
  <si>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</si>
  <si>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</si>
  <si>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</si>
  <si>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</si>
  <si>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</si>
  <si>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</si>
  <si>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</si>
  <si>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</si>
  <si>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</si>
  <si>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</si>
  <si>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</si>
  <si>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</si>
  <si>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</si>
  <si>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</si>
  <si>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</si>
  <si>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</si>
  <si>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</si>
  <si>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</si>
  <si>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</si>
  <si>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</si>
  <si>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</si>
  <si>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</si>
  <si>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</si>
  <si>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</si>
  <si>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</si>
  <si>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</si>
  <si>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</si>
  <si>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</si>
  <si>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</si>
  <si>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</si>
  <si>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</si>
  <si>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</si>
  <si>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</si>
  <si>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</si>
  <si>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</si>
  <si>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</si>
  <si>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</si>
  <si>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</si>
  <si>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</si>
  <si>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</si>
  <si>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</si>
  <si>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</si>
  <si>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</si>
  <si>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</si>
  <si>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</si>
  <si>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</si>
  <si>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</si>
  <si>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</si>
  <si>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</si>
  <si>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</si>
  <si>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</si>
  <si>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</si>
  <si>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</si>
  <si>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</si>
  <si>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</si>
  <si>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</si>
  <si>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</si>
  <si>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</si>
  <si>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</si>
  <si>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</si>
  <si>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</si>
  <si>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</si>
  <si>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</si>
  <si>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</si>
  <si>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</si>
  <si>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</si>
  <si>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</si>
  <si>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</si>
  <si>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</si>
  <si>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</si>
  <si>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</si>
  <si>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</si>
  <si>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</si>
  <si>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</si>
  <si>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</si>
  <si>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</si>
  <si>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</si>
  <si>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</si>
  <si>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</si>
  <si>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</si>
  <si>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</si>
  <si>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</si>
  <si>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</si>
  <si>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</si>
  <si>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</si>
  <si>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</si>
  <si>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</si>
  <si>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</si>
  <si>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</si>
  <si>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</si>
  <si>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</si>
  <si>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</si>
  <si>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</si>
  <si>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</si>
  <si>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</si>
  <si>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</si>
  <si>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</si>
  <si>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</si>
  <si>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</si>
  <si>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</si>
  <si>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</si>
  <si>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</si>
  <si>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</si>
  <si>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</si>
  <si>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</si>
  <si>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</si>
  <si>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</si>
  <si>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</si>
  <si>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</si>
  <si>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</si>
  <si>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</si>
  <si>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</si>
  <si>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</si>
  <si>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</si>
  <si>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</si>
  <si>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</si>
  <si>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</si>
  <si>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</si>
  <si>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</si>
  <si>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</si>
  <si>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</si>
  <si>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</si>
  <si>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</si>
  <si>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</si>
  <si>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</si>
  <si>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</si>
  <si>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</si>
  <si>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</si>
  <si>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</si>
  <si>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</si>
  <si>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</si>
  <si>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</si>
  <si>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</si>
  <si>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</si>
  <si>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</si>
  <si>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</si>
  <si>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</si>
  <si>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</si>
  <si>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</si>
  <si>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</si>
  <si>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</si>
  <si>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</si>
  <si>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</si>
  <si>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</si>
  <si>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</si>
  <si>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</si>
  <si>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</si>
  <si>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</si>
  <si>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</si>
  <si>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</si>
  <si>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</si>
  <si>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</si>
  <si>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</si>
  <si>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</si>
  <si>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</si>
  <si>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</si>
  <si>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</si>
  <si>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</si>
  <si>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</si>
  <si>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</si>
  <si>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</si>
  <si>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</si>
  <si>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</si>
  <si>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</si>
  <si>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</si>
  <si>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</si>
  <si>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</si>
  <si>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</si>
  <si>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</si>
  <si>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</si>
  <si>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</si>
  <si>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</si>
  <si>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</si>
  <si>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</si>
  <si>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</si>
  <si>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</si>
  <si>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</si>
  <si>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</si>
  <si>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</si>
  <si>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</si>
  <si>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</si>
  <si>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</si>
  <si>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</si>
  <si>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</si>
  <si>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</si>
  <si>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</si>
  <si>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</si>
  <si>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</si>
  <si>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</si>
  <si>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</si>
  <si>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</si>
  <si>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</si>
  <si>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</si>
  <si>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</si>
  <si>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</si>
  <si>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</si>
  <si>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</si>
  <si>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</si>
  <si>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</si>
  <si>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</si>
  <si>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</si>
  <si>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</si>
  <si>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</si>
  <si>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</si>
  <si>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</si>
  <si>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</si>
  <si>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</si>
  <si>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</si>
  <si>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</si>
  <si>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</si>
  <si>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</si>
  <si>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</si>
  <si>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</si>
  <si>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</si>
  <si>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</si>
  <si>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</si>
  <si>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</si>
  <si>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</si>
  <si>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</si>
  <si>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</si>
  <si>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</si>
  <si>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</si>
  <si>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</si>
  <si>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</si>
  <si>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</si>
  <si>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</si>
  <si>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</si>
  <si>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</si>
  <si>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</si>
  <si>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</si>
  <si>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</si>
  <si>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</si>
  <si>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</si>
  <si>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</si>
  <si>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</si>
  <si>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</si>
  <si>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</si>
  <si>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</si>
  <si>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</si>
  <si>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</si>
  <si>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</si>
  <si>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</si>
  <si>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</si>
  <si>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</si>
  <si>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</si>
  <si>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</si>
  <si>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</si>
  <si>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</si>
  <si>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</si>
  <si>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</si>
  <si>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</si>
  <si>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</si>
  <si>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</si>
  <si>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</si>
  <si>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</si>
  <si>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</si>
  <si>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</si>
  <si>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</si>
  <si>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</si>
  <si>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</si>
  <si>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</si>
  <si>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</si>
  <si>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</si>
  <si>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</si>
  <si>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</si>
  <si>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</si>
  <si>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</si>
  <si>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</si>
  <si>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</si>
  <si>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</si>
  <si>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</si>
  <si>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</si>
  <si>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</si>
  <si>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</si>
  <si>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</si>
  <si>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</si>
  <si>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</si>
  <si>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</si>
  <si>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</si>
  <si>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</si>
  <si>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</si>
  <si>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</si>
  <si>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</si>
  <si>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</si>
  <si>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</si>
  <si>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</si>
  <si>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</si>
  <si>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</si>
  <si>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</si>
  <si>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</si>
  <si>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</si>
  <si>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</si>
  <si>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</si>
  <si>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</si>
  <si>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</si>
  <si>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</si>
  <si>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</si>
  <si>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</si>
  <si>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</si>
  <si>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</si>
  <si>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</si>
  <si>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</si>
  <si>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</si>
  <si>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</si>
  <si>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</si>
  <si>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</si>
  <si>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</si>
  <si>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</si>
  <si>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</si>
  <si>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</si>
  <si>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</si>
  <si>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</si>
  <si>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</si>
  <si>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</si>
  <si>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</si>
  <si>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</si>
  <si>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</si>
  <si>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</si>
  <si>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</si>
  <si>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</si>
  <si>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</si>
  <si>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</si>
  <si>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</si>
  <si>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</si>
  <si>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</si>
  <si>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</si>
  <si>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</si>
  <si>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</si>
  <si>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</si>
  <si>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</si>
  <si>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</si>
  <si>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</si>
  <si>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</si>
  <si>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</si>
  <si>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</si>
  <si>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</si>
  <si>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</si>
  <si>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</si>
  <si>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</si>
  <si>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</si>
  <si>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</si>
  <si>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</si>
  <si>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</si>
  <si>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</si>
  <si>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</si>
  <si>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</si>
  <si>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</si>
  <si>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</si>
  <si>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</si>
  <si>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</si>
  <si>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</si>
  <si>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</si>
  <si>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</si>
  <si>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</si>
  <si>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</si>
  <si>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</si>
  <si>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</si>
  <si>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</si>
  <si>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</si>
  <si>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</si>
  <si>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</si>
  <si>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</si>
  <si>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</si>
  <si>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</si>
  <si>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</si>
  <si>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</si>
  <si>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</si>
  <si>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</si>
  <si>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</si>
  <si>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</si>
  <si>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</si>
  <si>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</si>
  <si>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</si>
  <si>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</si>
  <si>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</si>
  <si>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</si>
  <si>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</si>
  <si>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</si>
  <si>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</si>
  <si>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</si>
  <si>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</si>
  <si>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</si>
  <si>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</si>
  <si>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</si>
  <si>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</si>
  <si>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</si>
  <si>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</si>
  <si>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</si>
  <si>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</si>
  <si>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</si>
  <si>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</si>
  <si>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</si>
  <si>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</si>
  <si>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</si>
  <si>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</si>
  <si>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</si>
  <si>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</si>
  <si>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</si>
  <si>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</si>
  <si>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</si>
  <si>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</si>
  <si>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</si>
  <si>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</si>
  <si>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</si>
  <si>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</si>
  <si>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</si>
  <si>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</si>
  <si>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</si>
  <si>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</si>
  <si>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</si>
  <si>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</si>
  <si>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</si>
  <si>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</si>
  <si>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</si>
  <si>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</si>
  <si>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</si>
  <si>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</si>
  <si>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</si>
  <si>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</si>
  <si>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</si>
  <si>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</si>
  <si>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</si>
  <si>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</si>
  <si>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</si>
  <si>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</si>
  <si>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</si>
  <si>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</si>
  <si>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</si>
  <si>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</si>
  <si>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</si>
  <si>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</si>
  <si>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</si>
  <si>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</si>
  <si>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</si>
  <si>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</si>
  <si>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</si>
  <si>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</si>
  <si>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</si>
  <si>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</si>
  <si>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</si>
  <si>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</si>
  <si>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</si>
  <si>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</si>
  <si>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</si>
  <si>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</si>
  <si>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</si>
  <si>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</si>
  <si>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</si>
  <si>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</si>
  <si>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</si>
  <si>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</si>
  <si>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</si>
  <si>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</si>
  <si>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</si>
  <si>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</si>
  <si>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</si>
  <si>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</si>
  <si>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</si>
  <si>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</si>
  <si>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</si>
  <si>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</si>
  <si>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</si>
  <si>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</si>
  <si>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</si>
  <si>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</si>
  <si>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</si>
  <si>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</si>
  <si>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</si>
  <si>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</si>
  <si>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</si>
  <si>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</si>
  <si>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</si>
  <si>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</si>
  <si>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</si>
  <si>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</si>
  <si>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</si>
  <si>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</si>
  <si>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</si>
  <si>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</si>
  <si>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</si>
  <si>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</si>
  <si>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</si>
  <si>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</si>
  <si>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</si>
  <si>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</si>
  <si>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</si>
  <si>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</si>
  <si>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</si>
  <si>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</si>
  <si>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</si>
  <si>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</si>
  <si>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</si>
  <si>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</si>
  <si>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</si>
  <si>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</si>
  <si>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</si>
  <si>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</si>
  <si>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</si>
  <si>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</si>
  <si>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</si>
  <si>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</si>
  <si>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</si>
  <si>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</si>
  <si>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</si>
  <si>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</si>
  <si>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</si>
  <si>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</si>
  <si>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</si>
  <si>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</si>
  <si>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</si>
  <si>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</si>
  <si>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</si>
  <si>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</si>
  <si>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</si>
  <si>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</si>
  <si>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</si>
  <si>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</si>
  <si>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</si>
  <si>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</si>
  <si>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</si>
  <si>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</si>
  <si>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</si>
  <si>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</si>
  <si>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</si>
  <si>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</si>
  <si>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</si>
  <si>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</si>
  <si>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</si>
  <si>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</si>
  <si>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</si>
  <si>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</si>
  <si>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</si>
  <si>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</si>
  <si>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</si>
  <si>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</si>
  <si>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</si>
  <si>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</si>
  <si>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</si>
  <si>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</si>
  <si>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</si>
  <si>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</si>
  <si>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</si>
  <si>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</si>
  <si>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</si>
  <si>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</si>
  <si>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</si>
  <si>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</si>
  <si>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</si>
  <si>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</si>
  <si>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</si>
  <si>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</si>
  <si>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</si>
  <si>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</si>
  <si>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</si>
  <si>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</si>
  <si>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</si>
  <si>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</si>
  <si>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</si>
  <si>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</si>
  <si>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</si>
  <si>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</si>
  <si>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</si>
  <si>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</si>
  <si>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</si>
  <si>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</si>
  <si>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</si>
  <si>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</si>
  <si>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</si>
  <si>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</si>
  <si>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</si>
  <si>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</si>
  <si>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</si>
  <si>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</si>
  <si>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</si>
  <si>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</si>
  <si>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</si>
  <si>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</si>
  <si>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</si>
  <si>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</si>
  <si>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</si>
  <si>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</si>
  <si>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</si>
  <si>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</si>
  <si>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</si>
  <si>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</si>
  <si>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</si>
  <si>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</si>
  <si>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</si>
  <si>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</si>
  <si>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</si>
  <si>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</si>
  <si>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</si>
  <si>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</si>
  <si>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</si>
  <si>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</si>
  <si>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</si>
  <si>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</si>
  <si>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</si>
  <si>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</si>
  <si>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</si>
  <si>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</si>
  <si>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</si>
  <si>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</si>
  <si>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</si>
  <si>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</si>
  <si>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</si>
  <si>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</si>
  <si>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</si>
  <si>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</si>
  <si>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</si>
  <si>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</si>
  <si>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</si>
  <si>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</si>
  <si>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</si>
  <si>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</si>
  <si>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</si>
  <si>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</si>
  <si>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</si>
  <si>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</si>
  <si>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</si>
  <si>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</si>
  <si>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</si>
  <si>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</si>
  <si>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</si>
  <si>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</si>
  <si>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</si>
  <si>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</si>
  <si>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</si>
  <si>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</si>
  <si>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</si>
  <si>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</si>
  <si>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</si>
  <si>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</si>
  <si>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</si>
  <si>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</si>
  <si>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</si>
  <si>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</si>
  <si>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</si>
  <si>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</si>
  <si>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</si>
  <si>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</si>
  <si>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</si>
  <si>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</si>
  <si>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</si>
  <si>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</si>
  <si>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</si>
  <si>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</si>
  <si>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</si>
  <si>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</si>
  <si>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</si>
  <si>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</si>
  <si>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</si>
  <si>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</si>
  <si>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</si>
  <si>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</si>
  <si>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</si>
  <si>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</si>
  <si>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</si>
  <si>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</si>
  <si>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</si>
  <si>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</si>
  <si>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</si>
  <si>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</si>
  <si>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</si>
  <si>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</si>
  <si>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</si>
  <si>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</si>
  <si>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</si>
  <si>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</si>
  <si>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</si>
  <si>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</si>
  <si>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</si>
  <si>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</si>
  <si>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</si>
  <si>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</si>
  <si>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</si>
  <si>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</si>
  <si>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</si>
  <si>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</si>
  <si>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</si>
  <si>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</si>
  <si>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</si>
  <si>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</si>
  <si>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</si>
  <si>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</si>
  <si>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</si>
  <si>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</si>
  <si>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</si>
  <si>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</si>
  <si>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</si>
  <si>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</si>
  <si>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</si>
  <si>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</si>
  <si>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</si>
  <si>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</si>
  <si>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</si>
  <si>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</si>
  <si>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</si>
  <si>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</si>
  <si>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</si>
  <si>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</si>
  <si>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</si>
  <si>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</si>
  <si>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</si>
  <si>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</si>
  <si>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</si>
  <si>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</si>
  <si>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</si>
  <si>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</si>
  <si>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</si>
  <si>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</si>
  <si>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</si>
  <si>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</si>
  <si>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</si>
  <si>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</si>
  <si>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</si>
  <si>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</si>
  <si>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</si>
  <si>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</si>
  <si>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</si>
  <si>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</si>
  <si>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</si>
  <si>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</si>
  <si>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</si>
  <si>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</si>
  <si>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</si>
  <si>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</si>
  <si>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</si>
  <si>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</si>
  <si>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</si>
  <si>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</si>
  <si>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</si>
  <si>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</si>
  <si>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</si>
  <si>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</si>
  <si>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</si>
  <si>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</si>
  <si>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</si>
  <si>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</si>
  <si>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</si>
  <si>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</si>
  <si>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</si>
  <si>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</si>
  <si>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</si>
  <si>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</si>
  <si>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</si>
  <si>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</si>
  <si>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</si>
  <si>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</si>
  <si>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</si>
  <si>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</si>
  <si>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</si>
  <si>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</si>
  <si>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</si>
  <si>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</si>
  <si>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</si>
  <si>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</si>
  <si>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</si>
  <si>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</si>
  <si>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</si>
  <si>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</si>
  <si>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</si>
  <si>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</si>
  <si>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</si>
  <si>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</si>
  <si>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</si>
  <si>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</si>
  <si>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</si>
  <si>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</si>
  <si>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</si>
  <si>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</si>
  <si>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</si>
  <si>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</si>
  <si>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</si>
  <si>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</si>
  <si>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</si>
  <si>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</si>
  <si>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</si>
  <si>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</si>
  <si>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</si>
  <si>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</si>
  <si>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</si>
  <si>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</si>
  <si>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</si>
  <si>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</si>
  <si>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</si>
  <si>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</si>
  <si>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</si>
  <si>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</si>
  <si>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</si>
  <si>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</si>
  <si>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</si>
  <si>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</si>
  <si>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</si>
  <si>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</si>
  <si>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</si>
  <si>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</si>
  <si>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</si>
  <si>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</si>
  <si>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</si>
  <si>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</si>
  <si>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</si>
  <si>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</si>
  <si>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</si>
  <si>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</si>
  <si>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</si>
  <si>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</si>
  <si>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</si>
  <si>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</si>
  <si>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</si>
  <si>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</si>
  <si>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</si>
  <si>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</si>
  <si>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</si>
  <si>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</si>
  <si>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</si>
  <si>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</si>
  <si>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</si>
  <si>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</si>
  <si>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</si>
  <si>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</si>
  <si>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</si>
  <si>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</si>
  <si>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</si>
  <si>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</si>
  <si>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</si>
  <si>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</si>
  <si>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</si>
  <si>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</si>
  <si>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</si>
  <si>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</si>
  <si>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</si>
  <si>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</si>
  <si>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</si>
  <si>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</si>
  <si>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</si>
  <si>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</si>
  <si>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</si>
  <si>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</si>
  <si>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</si>
  <si>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</si>
  <si>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</si>
  <si>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</si>
  <si>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</si>
  <si>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</si>
  <si>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</si>
  <si>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</si>
  <si>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</si>
  <si>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</si>
  <si>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</si>
  <si>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</si>
  <si>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</si>
  <si>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</si>
  <si>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</si>
  <si>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</si>
  <si>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</si>
  <si>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</si>
  <si>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</si>
  <si>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</si>
  <si>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</si>
  <si>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</si>
  <si>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</si>
  <si>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</si>
  <si>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</si>
  <si>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</si>
  <si>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</si>
  <si>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</si>
  <si>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</si>
  <si>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</si>
  <si>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</si>
  <si>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</si>
  <si>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</si>
  <si>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</si>
  <si>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</si>
  <si>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</si>
  <si>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</si>
  <si>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</si>
  <si>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</si>
  <si>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</si>
  <si>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</si>
  <si>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</si>
  <si>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</si>
  <si>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</si>
  <si>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</si>
  <si>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</si>
  <si>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</si>
  <si>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</si>
  <si>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</si>
  <si>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</si>
  <si>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</si>
  <si>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</si>
  <si>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</si>
  <si>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</si>
  <si>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</si>
  <si>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</si>
  <si>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</si>
  <si>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</si>
  <si>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</si>
  <si>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</si>
  <si>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</si>
  <si>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</si>
  <si>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</si>
  <si>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</si>
  <si>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</si>
  <si>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</si>
  <si>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</si>
  <si>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</si>
  <si>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</si>
  <si>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</si>
  <si>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</si>
  <si>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</si>
  <si>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</si>
  <si>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</si>
  <si>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</si>
  <si>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</si>
  <si>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</si>
  <si>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</si>
  <si>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</si>
  <si>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</si>
  <si>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</si>
  <si>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</si>
  <si>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</si>
  <si>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</si>
  <si>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</si>
  <si>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</si>
  <si>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</si>
  <si>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</si>
  <si>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</si>
  <si>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</si>
  <si>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</si>
  <si>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</si>
  <si>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</si>
  <si>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</si>
  <si>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</si>
  <si>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</si>
  <si>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</si>
  <si>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</si>
  <si>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</si>
  <si>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</si>
  <si>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</si>
  <si>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</si>
  <si>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</si>
  <si>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</si>
  <si>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</si>
  <si>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</si>
  <si>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</si>
  <si>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</si>
  <si>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</si>
  <si>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</si>
  <si>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</si>
  <si>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</si>
  <si>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</si>
  <si>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</si>
  <si>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</si>
  <si>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</si>
  <si>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</si>
  <si>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</si>
  <si>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85km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</si>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</sst>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335.27207048611308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2.1156134258490056E-2</v>
      </c>
      <c r="H3" s="122">
        <v>45998.199363425927</v>
      </c>
      <c r="I3" s="124" t="str">
        <f>IFERROR(VLOOKUP(D3,DB!A:F,6,0),"")</f>
        <v>Generator-SG</v>
      </c>
      <c r="J3" s="124" t="str">
        <f>IFERROR(VLOOKUP(D3,DB!A:G,7,0),"")</f>
        <v>Vandalized</v>
      </c>
      <c r="K3" s="120"/>
      <c r="L3" s="119" t="str">
        <f>IFERROR(VLOOKUP(D3,DB!A:I,9,0),"")</f>
        <v>Latis</v>
      </c>
    </row>
    <row r="4" spans="1:15" ht="15" customHeight="1">
      <c r="A4" s="125"/>
      <c r="B4" s="124" t="str">
        <f>IFERROR(VLOOKUP(D4,DB!A:K,11,0),"")</f>
        <v/>
      </c>
      <c r="C4" s="124"/>
      <c r="D4" s="56"/>
      <c r="E4" s="123"/>
      <c r="F4" s="122"/>
      <c r="G4" s="121">
        <f ca="1">IFERROR(NOW()-F4,"-")</f>
        <v>45998.220496412039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45998.220496412039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45998.220496412039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45998.220496412039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45998.220496412039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45998.220496412039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45998.220496412039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45998.220496412039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45998.220496412039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45998.220496412039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45998.220496412039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45998.220496412039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45998.220496412039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45998.220496412039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45998.220496412039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45998.220496412039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45998.220496412039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45998.220496412039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45998.220496412039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45998.220496412039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45998.220496412039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45998.220496412039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45998.220496412039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45998.220496412039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45998.220496412039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45998.220496412039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45998.220496412039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45998.220496412039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45998.220496412039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45998.220496412039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45998.220496412039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45998.220496412039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45998.220496412039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45998.220496412039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45998.220496412039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45998.220496412039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45998.220496412039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45998.220496412039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45998.220496412039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45998.220496412039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45998.220496412039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45998.220496412039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45998.220496412039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45998.220496412039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45998.220496412039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45998.220496412039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45998.220496412039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45998.220496412039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45998.220496412039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45998.220496412039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45998.220496412039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45998.220496412039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45998.220496412039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45998.220496412039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45998.220496412039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45998.220496412039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45998.220496412039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45998.220496412039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45998.220496412039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45998.220496412039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45998.220496412039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45998.220496412039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45998.220496412039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45998.220496412039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45998.220496412039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45998.220496412039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45998.220496412039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45998.220496412039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45998.220496412039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45998.220496412039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45998.220496412039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45998.220496412039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45998.220496412039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45998.220496412039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45998.220496412039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45998.220496412039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45998.220496412039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45998.220496412039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45998.220496412039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45998.220496412039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45998.220496412039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45998.220496412039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45998.220496412039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45998.220496412039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45998.220496412039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45998.220496412039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45998.220496412039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45998.220496412039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45998.220496412039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45998.220496412039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45998.220496412039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45998.220496412039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45998.220496412039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45998.220496412039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45998.220496412039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45998.220496412039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45998.220496412039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45998.220496412039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45998.220496412039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45998.220496412039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45998.220496412039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45998.220496412039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45998.220496412039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45998.220496412039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45998.220496412039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45998.220496412039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45998.220496412039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45998.220496412039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45998.220496412039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45998.220496412039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45998.220496412039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45998.220496412039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45998.220496412039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45998.220496412039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45998.220496412039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45998.220496412039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45998.220496412039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45998.220496412039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45998.220496412039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45998.220496412039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45998.220496412039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45998.220496412039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45998.220496412039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45998.220496412039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45998.220496412039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45998.220496412039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45998.220496412039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45998.220496412039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45998.220496412039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45998.220496412039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45998.220496412039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45998.220496412039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45998.220496412039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45998.220496412039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45998.220496412039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45998.220496412039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45998.220496412039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45998.220496412039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45998.220496412039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45998.220496412039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45998.220496412039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45998.220496412039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45998.220496412039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45998.220496412039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45998.220496412039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45998.220496412039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45998.220496412039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45998.220496412039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45998.220496412039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45998.220496412039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45998.220496412039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45998.220496412039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45998.220496412039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45998.220496412039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45998.220496412039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45998.220496412039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45998.220496412039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45998.220496412039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45998.220496412039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45998.220496412039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45998.220496412039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45998.220496412039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45998.220496412039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45998.220496412039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45998.220496412039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45998.220496412039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45998.220496412039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45998.220496412039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45998.220496412039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45998.220496412039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45998.220496412039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45998.220496412039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45998.220496412039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45998.220496412039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45998.220496412039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45998.220496412039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45998.220496412039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45998.220496412039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45998.220496412039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45998.220496412039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45998.220496412039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45998.220496412039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45998.220496412039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45998.220496412039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45998.220496412039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173.22065844907775</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13.833077430557751</v>
      </c>
      <c r="H4" s="97">
        <v>45984.381168981483</v>
      </c>
      <c r="I4" s="18" t="str">
        <f>IFERROR(VLOOKUP(D4,DB!A:F,6,0),"")</f>
        <v>SCECO</v>
      </c>
      <c r="J4" s="18" t="str">
        <f>IFERROR(VLOOKUP(D4,DB!A:G,7,0),"")</f>
        <v>Vandalized</v>
      </c>
      <c r="K4" s="19" t="s">
        <v>39116</v>
      </c>
      <c r="L4" s="18" t="str">
        <f>IFERROR(VLOOKUP(D4,DB!A:I,9,0),"")</f>
        <v>Latis</v>
      </c>
    </row>
    <row r="5" spans="1:12" s="154" customFormat="1" ht="31.5" customHeight="1">
      <c r="A5" s="155" t="s">
        <v>39117</v>
      </c>
      <c r="B5" s="58" t="str">
        <f>IFERROR(VLOOKUP(D5,DB!A:K,11,0),"")</f>
        <v>R2</v>
      </c>
      <c r="C5" s="58">
        <v>1</v>
      </c>
      <c r="D5" s="58" t="s">
        <v>22828</v>
      </c>
      <c r="E5" s="81" t="s">
        <v>39118</v>
      </c>
      <c r="F5" s="71">
        <v>45997.355381944442</v>
      </c>
      <c r="G5" s="72">
        <f ca="1">IFERROR(NOW()-F5,"-")</f>
        <v>0.86511446759686805</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58" t="s">
        <v>22584</v>
      </c>
      <c r="E6" s="18" t="s">
        <v>39118</v>
      </c>
      <c r="F6" s="97">
        <v>45998.094317129631</v>
      </c>
      <c r="G6" s="98">
        <f ca="1">IFERROR(NOW()-F6,"-")</f>
        <v>0.12617928240797482</v>
      </c>
      <c r="H6" s="97">
        <v>45998.089178240742</v>
      </c>
      <c r="I6" s="18" t="str">
        <f>IFERROR(VLOOKUP(D6,DB!A:F,6,0),"")</f>
        <v>Power cube</v>
      </c>
      <c r="J6" s="18" t="str">
        <f>IFERROR(VLOOKUP(D6,DB!A:G,7,0),"")</f>
        <v>In progress+No BB Design</v>
      </c>
      <c r="K6" s="19" t="s">
        <v>39121</v>
      </c>
      <c r="L6" s="18" t="str">
        <f>IFERROR(VLOOKUP(D6,DB!A:I,9,0),"")</f>
        <v>Latis</v>
      </c>
    </row>
    <row r="7" spans="1:12" ht="31.5" customHeight="1">
      <c r="A7" s="96"/>
      <c r="B7" s="18" t="str">
        <f>IFERROR(VLOOKUP(D7,DB!A:K,11,0),"")</f>
        <v/>
      </c>
      <c r="C7" s="18"/>
      <c r="D7" s="58"/>
      <c r="E7" s="18"/>
      <c r="F7" s="97"/>
      <c r="G7" s="98">
        <f ca="1">IFERROR(NOW()-F7,"-")</f>
        <v>45998.220496412039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45998.220496412039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45998.220496412039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45998.220496412039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45998.220496412039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45998.220496412039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45998.220496412039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45998.220496412039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45998.220496412039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45998.220496412039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45998.220496412039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45998.220496412039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45998.220496412039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45998.220496412039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45998.220496412039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45998.220496412039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45998.220496412039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45998.220496412039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45998.220496412039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45998.220496412039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45998.220496412039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45998.220496412039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45998.220496412039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45998.220496412039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45998.220496412039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45998.220496412039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45998.220496412039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45998.220496412039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45998.220496412039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45998.220496412039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45998.220496412039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45998.220496412039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45998.220496412039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45998.220496412039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45998.220496412039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45998.220496412039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45998.220496412039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45998.220496412039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45998.220496412039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45998.220496412039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45998.220496412039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45998.220496412039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45998.220496412039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45998.220496412039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45998.220496412039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45998.220496412039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45998.220496412039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45998.220496412039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45998.220496412039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45998.220496412039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45998.220496412039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45998.220496412039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45998.220496412039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45998.220496412039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45998.220496412039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45998.220496412039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45998.220496412039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45998.220496412039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45998.220496412039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45998.220496412039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45998.220496412039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45998.220496412039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45998.220496412039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45998.220496412039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45998.220496412039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45998.220496412039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45998.220496412039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45998.220496412039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45998.220496412039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45998.220496412039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45998.220496412039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45998.220496412039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45998.220496412039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45998.220496412039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45998.220496412039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45998.220496412039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45998.220496412039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45998.220496412039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45998.220496412039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45998.220496412039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45998.220496412039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45998.220496412039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45998.220496412039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45998.220496412039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45998.220496412039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45998.220496412039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45998.220496412039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45998.220496412039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45998.220496412039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45998.220496412039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45998.220496412039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45998.220496412039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45998.220496412039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45998.220496412039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45998.220496412039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45998.220496412039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45998.220496412039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45998.220496412039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45998.220496412039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45998.220496412039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45998.220496412039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45998.220496412039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45998.220496412039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45998.220496412039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45998.220496412039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45998.220496412039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45998.220496412039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45998.220496412039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45998.220496412039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45998.220496412039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45998.220496412039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45998.220496412039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45998.220496412039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45998.220496412039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45998.220496412039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45998.220496412039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45998.220496412039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45998.220496412039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45998.220496412039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45998.220496412039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45998.220496412039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45998.220496412039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45998.220496412039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45998.220496412039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45998.220496412039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45998.220496412039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45998.220496412039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45998.220496412039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45998.220496412039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45998.220496412039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45998.220496412039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45998.220496412039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45998.220496412039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45998.220496412039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45998.220496412039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45998.220496412039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45998.220496412039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45998.220496412039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45998.220496412039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45998.220496412039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45998.220496412039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45998.220496412039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45998.220496412039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45998.220496412039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45998.220496412039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45998.220496412039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45998.220496412039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45998.220496412039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45998.220496412039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45998.220496412039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45998.220496412039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45998.220496412039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45998.220496412039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45998.220496412039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45998.220496412039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45998.220496412039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45998.220496412039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45998.220496412039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45998.220496412039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45998.220496412039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45998.220496412039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45998.220496412039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45998.220496412039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45998.220496412039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45998.220496412039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45998.220496412039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45998.220496412039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45998.220496412039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45998.220496412039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45998.220496412039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45998.220496412039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45998.220496412039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45998.220496412039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45998.220496412039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45998.220496412039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45998.220496412039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45998.220496412039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45998.220496412039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45998.220496412039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45998.220496412039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45998.220496412039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45998.220496412039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45998.220496412039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45998.220496412039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45998.220496412039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45998.220496412039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45998.220496412039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45998.220496412039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45998.220496412039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45998.220496412039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45998.220496412039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45998.220496412039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45998.220496412039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45998.220496412039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45998.220496412039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45998.220496412039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45998.220496412039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45998.220496412039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45998.220496412039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45998.220496412039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45998.220496412039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45998.220496412039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45998.220496412039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45998.220496412039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45998.220496412039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45998.220496412039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45998.220496412039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45998.220496412039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45998.220496412039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45998.220496412039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45998.220496412039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45998.220496412039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45998.220496412039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45998.220496412039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45998.220496412039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45998.220496412039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45998.220496412039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45998.220496412039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45998.220496412039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45998.220496412039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45998.220496412039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45998.220496412039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45998.220496412039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45998.220496412039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45998.220496412039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45998.220496412039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45998.220496412039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45998.220496412039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45998.220496412039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45998.220496412039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45998.220496412039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45998.220496412039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45998.220496412039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45998.220496412039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45998.220496412039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45998.220496412039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45998.220496412039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45998.220496412039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45998.220496412039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45998.220496412039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45998.220496412039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45998.220496412039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45998.220496412039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45998.220496412039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45998.220496412039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45998.220496412039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45998.220496412039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45998.220496412039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45998.220496412039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45998.220496412039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45998.220496412039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45998.220496412039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45998.220496412039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45998.220496412039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45998.220496412039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45998.220496412039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45998.220496412039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45998.220496412039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45998.220496412039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45998.220496412039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45998.220496412039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45998.220496412039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45998.220496412039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45998.220496412039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45998.220496412039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45998.220496412039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45998.220496412039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45998.220496412039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45998.220496412039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45998.220496412039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45998.220496412039</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45998.220496412039</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45998.220496412039</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45998.220496412039</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45998.220496412039</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45998.220496412039</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45998.220496412039</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45998.220496412039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45998.220496412039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45998.220496412039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45998.220496412039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45998.220496412039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45998.220496412039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45998.220496412039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45998.220496412039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45998.220496412039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45998.220496412039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45998.220496412039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45998.220496412039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45998.220496412039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45998.220496412039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45998.220496412039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45998.220496412039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45998.220496412039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45998.220496412039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45998.220496412039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45998.220496412039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45998.220496412039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45998.220496412039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45998.220496412039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45998.220496412039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45998.220496412039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45998.220496412039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45998.220496412039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45998.220496412039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45998.220496412039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45998.220496412039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45998.220496412039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45998.220496412039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45998.220496412039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45998.220496412039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45998.220496412039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45998.220496412039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45998.220496412039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45998.220496412039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45998.220496412039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45998.220496412039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45998.220496412039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45998.220496412039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45998.220496412039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45998.220496412039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45998.220496412039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45998.220496412039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45998.220496412039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45998.220496412039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45998.220496412039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45998.220496412039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45998.220496412039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45998.220496412039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45998.220496412039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45998.220496412039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45998.220496412039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45998.220496412039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45998.220496412039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45998.220496412039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45998.220496412039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45998.220496412039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45998.220496412039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45998.220496412039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45998.220496412039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45998.220496412039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45998.220496412039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45998.220496412039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45998.220496412039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45998.220496412039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45998.220496412039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45998.220496412039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45998.220496412039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45998.220496412039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45998.220496412039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45998.220496412039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45998.220496412039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45998.220496412039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45998.220496412039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45998.220496412039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45998.220496412039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45998.220496412039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45998.220496412039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45998.220496412039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45998.220496412039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45998.220496412039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45998.220496412039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45998.220496412039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45998.220496412039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45998.220496412039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45998.220496412039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45998.220496412039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45998.220496412039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45998.220496412039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45998.220496412039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45998.220496412039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45998.220496412039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45998.220496412039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45998.220496412039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45998.220496412039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45998.220496412039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45998.220496412039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45998.220496412039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45998.220496412039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45998.220496412039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45998.220496412039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45998.220496412039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45998.220496412039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45998.220496412039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45998.220496412039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45998.220496412039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45998.220496412039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45998.220496412039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45998.220496412039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45998.220496412039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45998.220496412039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45998.220496412039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45998.220496412039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45998.220496412039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45998.220496412039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45998.220496412039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45998.220496412039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45998.220496412039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45998.220496412039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45998.220496412039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45998.220496412039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45998.220496412039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45998.220496412039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45998.220496412039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45998.220496412039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45998.220496412039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45998.220496412039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45998.220496412039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45998.220496412039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45998.220496412039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45998.220496412039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45998.220496412039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45998.220496412039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45998.220496412039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45998.220496412039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45998.220496412039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45998.220496412039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45998.220496412039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45998.220496412039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45998.220496412039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45998.220496412039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45998.220496412039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45998.220496412039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45998.220496412039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45998.220496412039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45998.220496412039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45998.220496412039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45998.220496412039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45998.220496412039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45998.220496412039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45998.220496412039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45998.220496412039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45998.220496412039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45998.220496412039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45998.220496412039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45998.220496412039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45998.220496412039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45998.220496412039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45998.220496412039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45998.220496412039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45998.220496412039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45998.220496412039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45998.220496412039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45998.220496412039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45998.220496412039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45998.220496412039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45998.220496412039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45998.220496412039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45998.220496412039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45998.220496412039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45998.220496412039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45998.220496412039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45998.220496412039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45998.220496412039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45998.220496412039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45998.220496412039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45998.220496412039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45998.220496412039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45998.220496412039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45998.220496412039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45998.220496412039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45998.220496412039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45998.220496412039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45998.220496412039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45998.220496412039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45998.220496412039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45998.220496412039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45998.220496412039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45998.220496412039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45998.220496412039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45998.220496412039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45998.220496412039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45998.220496412039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45998.220496412039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45998.220496412039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45998.220496412039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45998.220496412039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45998.220496412039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45998.220496412039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45998.220496412039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45998.220496412039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45998.220496412039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45998.220496412039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45998.220496412039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45998.220496412039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45998.220496412039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45998.220496412039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45998.220496412039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45998.220496412039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45998.220496412039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45998.220496412039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45998.220496412039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45998.220496412039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45998.220496412039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45998.220496412039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45998.220496412039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45998.220496412039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45998.220496412039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45998.220496412039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45998.220496412039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45998.220496412039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45998.220496412039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45998.220496412039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45998.220496412039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45998.220496412039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45998.220496412039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45998.220496412039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45998.220496412039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45998.220496412039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45998.220496412039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45998.220496412039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45998.220496412039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45998.220496412039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45998.220496412039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45998.220496412039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45998.220496412039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45998.220496412039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45998.220496412039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45998.220496412039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45998.220496412039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45998.220496412039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45998.220496412039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45998.220496412039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45998.220496412039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45998.220496412039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45998.220496412039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45998.220496412039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45998.220496412039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45998.220496412039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45998.220496412039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45998.220496412039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45998.220496412039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45998.220496412039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45998.220496412039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45998.220496412039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45998.220496412039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45998.220496412039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45998.220496412039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45998.220496412039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45998.220496412039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45998.220496412039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45998.220496412039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45998.220496412039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45998.220496412039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45998.220496412039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45998.220496412039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45998.220496412039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45998.220496412039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45998.220496412039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45998.220496412039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45998.220496412039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45998.220496412039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45998.220496412039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45998.220496412039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45998.220496412039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45998.220496412039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45998.220496412039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45998.220496412039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45998.220496412039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45998.220496412039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45998.220496412039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45998.220496412039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45998.220496412039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45998.220496412039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45998.220496412039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45998.220496412039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45998.220496412039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45998.220496412039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45998.220496412039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45998.220496412039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45998.220496412039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45998.220496412039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45998.220496412039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45998.220496412039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45998.220496412039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45998.220496412039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45998.220496412039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45998.220496412039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45998.220496412039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45998.220496412039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45998.220496412039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45998.220496412039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45998.220496412039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45998.220496412039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45998.220496412039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45998.220496412039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45998.220496412039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45998.220496412039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45998.220496412039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45998.220496412039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45998.220496412039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45998.220496412039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45998.220496412039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45998.220496412039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45998.220496412039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45998.220496412039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45998.220496412039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45998.220496412039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45998.220496412039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45998.220496412039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45998.220496412039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45998.220496412039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45998.220496412039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45998.220496412039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45998.220496412039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45998.220496412039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45998.220496412039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45998.220496412039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45998.220496412039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45998.220496412039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45998.220496412039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45998.220496412039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45998.220496412039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45998.220496412039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45998.220496412039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45998.220496412039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45998.220496412039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45998.220496412039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45998.220496412039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45998.220496412039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45998.220496412039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45998.220496412039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45998.220496412039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45998.220496412039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45998.220496412039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45998.220496412039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45998.220496412039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45998.220496412039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45998.220496412039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45998.220496412039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45998.220496412039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45998.220496412039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45998.220496412039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45998.220496412039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45998.220496412039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45998.220496412039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45998.220496412039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45998.220496412039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45998.220496412039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45998.220496412039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45998.220496412039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45998.220496412039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45998.220496412039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45998.220496412039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45998.220496412039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45998.220496412039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45998.220496412039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45998.220496412039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45998.220496412039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45998.220496412039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45998.220496412039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45998.220496412039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45998.220496412039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45998.220496412039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45998.220496412039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45998.220496412039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45998.220496412039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45998.220496412039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45998.220496412039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45998.220496412039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45998.220496412039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45998.220496412039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45998.220496412039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45998.220496412039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45998.220496412039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45998.220496412039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45998.220496412039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45998.220496412039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45998.220496412039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45998.220496412039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45998.220496412039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45998.220496412039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45998.220496412039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45998.220496412039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45998.220496412039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45998.220496412039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45998.220496412039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45998.220496412039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45998.220496412039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45998.220496412039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45998.220496412039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45998.220496412039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45998.220496412039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45998.220496412039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45998.220496412039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45998.220496412039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45998.220496412039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45998.220496412039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45998.220496412039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45998.220496412039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45998.220496412039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45998.220496412039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45998.220496412039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45998.220496412039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45998.220496412039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45998.220496412039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45998.220496412039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45998.220496412039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45998.220496412039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45998.220496412039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45998.220496412039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45998.220496412039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45998.220496412039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45998.220496412039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45998.220496412039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45998.220496412039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45998.220496412039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45998.220496412039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45998.220496412039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45998.220496412039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45998.220496412039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45998.220496412039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45998.220496412039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45998.220496412039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45998.220496412039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45998.220496412039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45998.220496412039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45998.220496412039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45998.220496412039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45998.220496412039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45998.220496412039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45998.220496412039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45998.220496412039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45998.220496412039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45998.220496412039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45998.220496412039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45998.220496412039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45998.220496412039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45998.220496412039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45998.220496412039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45998.220496412039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45998.220496412039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45998.220496412039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45998.220496412039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45998.220496412039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45998.220496412039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45998.220496412039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45998.220496412039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45998.220496412039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45998.220496412039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45998.220496412039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45998.220496412039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45998.220496412039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45998.220496412039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45998.220496412039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45998.220496412039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45998.220496412039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45998.220496412039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45998.220496412039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45998.220496412039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45998.220496412039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45998.220496412039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45998.220496412039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45998.220496412039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45998.220496412039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45998.220496412039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45998.220496412039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45998.220496412039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45998.220496412039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45998.220496412039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45998.220496412039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45998.220496412039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45998.220496412039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45998.220496412039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45998.220496412039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45998.220496412039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45998.220496412039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45998.220496412039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45998.220496412039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45998.220496412039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45998.220496412039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45998.220496412039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45998.220496412039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45998.220496412039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45998.220496412039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45998.220496412039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45998.220496412039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45998.220496412039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45998.220496412039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45998.220496412039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45998.220496412039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45998.220496412039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45998.220496412039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45998.220496412039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45998.220496412039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45998.220496412039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45998.220496412039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45998.220496412039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45998.220496412039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45998.220496412039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45998.220496412039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45998.220496412039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45998.220496412039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45998.220496412039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45998.220496412039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45998.220496412039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45998.220496412039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45998.220496412039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45998.220496412039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45998.220496412039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45998.220496412039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45998.220496412039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45998.220496412039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45998.220496412039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45998.220496412039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45998.220496412039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45998.220496412039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45998.220496412039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45998.220496412039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45998.220496412039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45998.220496412039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45998.220496412039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45998.220496412039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45998.220496412039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45998.220496412039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45998.220496412039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45998.220496412039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45998.220496412039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45998.220496412039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45998.220496412039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45998.220496412039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45998.220496412039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45998.220496412039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45998.220496412039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45998.220496412039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45998.220496412039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45998.220496412039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45998.220496412039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45998.220496412039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45998.220496412039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45998.220496412039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45998.220496412039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45998.220496412039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45998.220496412039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45998.220496412039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45998.220496412039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45998.220496412039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45998.220496412039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45998.220496412039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45998.220496412039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45998.220496412039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45998.220496412039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45998.220496412039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45998.220496412039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45998.220496412039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45998.220496412039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45998.220496412039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45998.220496412039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45998.220496412039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45998.220496412039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45998.220496412039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45998.220496412039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45998.220496412039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45998.220496412039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45998.220496412039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45998.220496412039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45998.220496412039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45998.220496412039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45998.220496412039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45998.220496412039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45998.220496412039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45998.220496412039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45998.220496412039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45998.220496412039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45998.220496412039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45998.220496412039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45998.220496412039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45998.220496412039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45998.220496412039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45998.220496412039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45998.220496412039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45998.220496412039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45998.220496412039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45998.220496412039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45998.220496412039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45998.220496412039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45998.220496412039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45998.220496412039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45998.220496412039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45998.220496412039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45998.220496412039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45998.220496412039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45998.220496412039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45998.220496412039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45998.220496412039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45998.220496412039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45998.220496412039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45998.220496412039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45998.220496412039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45998.220496412039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45998.220496412039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45998.220496412039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45998.220496412039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45998.220496412039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45998.220496412039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45998.220496412039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45998.220496412039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45998.220496412039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45998.220496412039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45998.220496412039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45998.220496412039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45998.220496412039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45998.220496412039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45998.220496412039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45998.220496412039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45998.220496412039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45998.220496412039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45998.220496412039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45998.220496412039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45998.220496412039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45998.220496412039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45998.220496412039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45998.220496412039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45998.220496412039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45998.220496412039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45998.220496412039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45998.220496412039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45998.220496412039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45998.220496412039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45998.220496412039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45998.220496412039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45998.220496412039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45998.220496412039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45998.220496412039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45998.220496412039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45998.220496412039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45998.220496412039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45998.220496412039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45998.220496412039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45998.220496412039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45998.220496412039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45998.220496412039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45998.220496412039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45998.220496412039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45998.220496412039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45998.220496412039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45998.220496412039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45998.220496412039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45998.220496412039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45998.220496412039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45998.220496412039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45998.220496412039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45998.220496412039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45998.220496412039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45998.220496412039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45998.220496412039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45998.220496412039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45998.220496412039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45998.220496412039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45998.220496412039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45998.220496412039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45998.220496412039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45998.220496412039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45998.220496412039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45998.220496412039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45998.220496412039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45998.220496412039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45998.220496412039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45998.220496412039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45998.220496412039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45998.220496412039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45998.220496412039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45998.220496412039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45998.220496412039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45998.220496412039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45998.220496412039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45998.220496412039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45998.220496412039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45998.220496412039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45998.220496412039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45998.220496412039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45998.220496412039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45998.220496412039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45998.220496412039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45998.220496412039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45998.220496412039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45998.220496412039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45998.220496412039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45998.220496412039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45998.220496412039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45998.220496412039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45998.220496412039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45998.220496412039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45998.220496412039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45998.220496412039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45998.220496412039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45998.220496412039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45998.220496412039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45998.220496412039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45998.220496412039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45998.220496412039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45998.220496412039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45998.220496412039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45998.220496412039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45998.220496412039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45998.220496412039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45998.220496412039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45998.220496412039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45998.220496412039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45998.220496412039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45998.220496412039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45998.220496412039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45998.220496412039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45998.220496412039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45998.220496412039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45998.220496412039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45998.220496412039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45998.220496412039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45998.220496412039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45998.220496412039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45998.220496412039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45998.220496412039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45998.220496412039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45998.220496412039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45998.220496412039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45998.220496412039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45998.220496412039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45998.220496412039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45998.220496412039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45998.220496412039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45998.220496412039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45998.220496412039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45998.220496412039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45998.220496412039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45998.220496412039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45998.220496412039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45998.220496412039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45998.220496412039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45998.220496412039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45998.220496412039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45998.220496412039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45998.220496412039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45998.220496412039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45998.220496412039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45998.220496412039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45998.220496412039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45998.220496412039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45998.220496412039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45998.220496412039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45998.220496412039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45998.220496412039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45998.220496412039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45998.220496412039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45998.220496412039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45998.220496412039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45998.220496412039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45998.220496412039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45998.220496412039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45998.220496412039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45998.220496412039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45998.220496412039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45998.220496412039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45998.220496412039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45998.220496412039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45998.220496412039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45998.220496412039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45998.220496412039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45998.220496412039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45998.220496412039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45998.220496412039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45998.220496412039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45998.220496412039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45998.220496412039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45998.220496412039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45998.220496412039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45998.220496412039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45998.220496412039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45998.220496412039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45998.220496412039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45998.220496412039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45998.220496412039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45998.220496412039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45998.220496412039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45998.220496412039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45998.220496412039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45998.220496412039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45998.220496412039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45998.220496412039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45998.220496412039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45998.220496412039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45998.220496412039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45998.220496412039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45998.220496412039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45998.220496412039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45998.220496412039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45998.220496412039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45998.220496412039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45998.220496412039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45998.220496412039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45998.220496412039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45998.220496412039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45998.220496412039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45998.220496412039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45998.220496412039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45998.220496412039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45998.220496412039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45998.220496412039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45998.220496412039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45998.220496412039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45998.220496412039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45998.220496412039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45998.220496412039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45998.220496412039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45998.220496412039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45998.220496412039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45998.220496412039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45998.220496412039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45998.220496412039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45998.220496412039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45998.220496412039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45998.220496412039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45998.220496412039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45998.220496412039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45998.220496412039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45998.220496412039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45998.220496412039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45998.220496412039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45998.220496412039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45998.220496412039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45998.220496412039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45998.220496412039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45998.220496412039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45998.220496412039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45998.220496412039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45998.220496412039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45998.220496412039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45998.220496412039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45998.220496412039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45998.220496412039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45998.220496412039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45998.220496412039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45998.220496412039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45998.220496412039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45998.220496412039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45998.220496412039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45998.220496412039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45998.220496412039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45998.220496412039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45998.220496412039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45998.220496412039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45998.220496412039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45998.220496412039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45998.220496412039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45998.220496412039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45998.220496412039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45998.220496412039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45998.220496412039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45998.220496412039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45998.220496412039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45998.220496412039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45998.220496412039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45998.220496412039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45998.220496412039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45998.220496412039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45998.220496412039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45998.220496412039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45998.220496412039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45998.220496412039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45998.220496412039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45998.220496412039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45998.220496412039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45998.220496412039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45998.220496412039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45998.220496412039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45998.220496412039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45998.220496412039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45998.220496412039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45998.220496412039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45998.220496412039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45998.220496412039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45998.220496412039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45998.220496412039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45998.220496412039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45998.220496412039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45998.220496412039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45998.220496412039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45998.220496412039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45998.220496412039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45998.220496412039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45998.220496412039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45998.220496412039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45998.220496412039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45998.220496412039</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294.73977881944302</v>
      </c>
      <c r="H2" s="91">
        <v>45703.474768518521</v>
      </c>
      <c r="I2" s="91" t="str">
        <f>IFERROR(VLOOKUP(D2,DB!A:F,6,0),"")</f>
        <v>SCECO</v>
      </c>
      <c r="J2" s="91" t="str">
        <f>IFERROR(VLOOKUP(D2,DB!A:G,7,0),"")</f>
        <v>Dead</v>
      </c>
      <c r="K2" s="93" t="s">
        <v>39123</v>
      </c>
      <c r="L2" s="87" t="str">
        <f>IFERROR(VLOOKUP(D2,DB!A:I,9,0),"")</f>
        <v>Latis</v>
      </c>
    </row>
    <row r="3" spans="1:16" ht="33.75" customHeight="1">
      <c r="A3" s="107" t="s">
        <v>39124</v>
      </c>
      <c r="B3" s="107" t="str">
        <f>IFERROR(VLOOKUP(D3,DB!A:K,11,0),"")</f>
        <v>R4</v>
      </c>
      <c r="C3" s="89">
        <v>2</v>
      </c>
      <c r="D3" s="87" t="s">
        <v>32840</v>
      </c>
      <c r="E3" s="90" t="s">
        <v>39106</v>
      </c>
      <c r="F3" s="91">
        <v>45997.492002314815</v>
      </c>
      <c r="G3" s="92">
        <f t="shared" ref="G3:G56" ca="1" si="0">IFERROR(NOW()-F3,"")</f>
        <v>0.72849409722402925</v>
      </c>
      <c r="H3" s="91">
        <v>45997.474282407406</v>
      </c>
      <c r="I3" s="107" t="str">
        <f>IFERROR(VLOOKUP(D3,DB!A:F,6,0),"")</f>
        <v>SCECO</v>
      </c>
      <c r="J3" s="107" t="str">
        <f>IFERROR(VLOOKUP(D3,DB!A:G,7,0),"")</f>
        <v>Dead</v>
      </c>
      <c r="K3" s="93" t="s">
        <v>39125</v>
      </c>
      <c r="L3" s="87" t="str">
        <f>IFERROR(VLOOKUP(D3,DB!A:I,9,0),"")</f>
        <v>Latis</v>
      </c>
    </row>
    <row r="4" spans="1:16" ht="15" customHeight="1">
      <c r="A4" s="107" t="s">
        <v>39126</v>
      </c>
      <c r="B4" s="107" t="str">
        <f>IFERROR(VLOOKUP(D4,DB!A:K,11,0),"")</f>
        <v>R4</v>
      </c>
      <c r="C4" s="89">
        <v>2</v>
      </c>
      <c r="D4" s="87" t="s">
        <v>30656</v>
      </c>
      <c r="E4" s="90" t="s">
        <v>39110</v>
      </c>
      <c r="F4" s="91">
        <v>45997.533333333333</v>
      </c>
      <c r="G4" s="92">
        <f t="shared" ca="1" si="0"/>
        <v>0.68716307870636228</v>
      </c>
      <c r="H4" s="91">
        <v>45997.522280092591</v>
      </c>
      <c r="I4" s="107" t="str">
        <f>IFERROR(VLOOKUP(D4,DB!A:F,6,0),"")</f>
        <v>Generator-SG</v>
      </c>
      <c r="J4" s="107" t="str">
        <f>IFERROR(VLOOKUP(D4,DB!A:G,7,0),"")</f>
        <v>Good</v>
      </c>
      <c r="K4" s="93" t="s">
        <v>39127</v>
      </c>
      <c r="L4" s="87" t="str">
        <f>IFERROR(VLOOKUP(D4,DB!A:I,9,0),"")</f>
        <v>Latis</v>
      </c>
    </row>
    <row r="5" spans="1:16" ht="15" customHeight="1">
      <c r="A5" s="107"/>
      <c r="B5" s="107" t="str">
        <f>IFERROR(VLOOKUP(D5,DB!A:K,11,0),"")</f>
        <v/>
      </c>
      <c r="C5" s="89"/>
      <c r="D5" s="87"/>
      <c r="E5" s="90"/>
      <c r="F5" s="91"/>
      <c r="G5" s="92">
        <f t="shared" ca="1" si="0"/>
        <v>45998.220496412039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45998.220496412039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45998.220496412039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45998.220496412039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45998.220496412039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45998.220496412039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45998.220496412039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45998.220496412039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45998.220496412039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45998.220496412039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45998.220496412039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45998.220496412039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45998.220496412039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45998.220496412039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45998.220496412039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45998.220496412039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45998.220496412039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45998.220496412039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45998.220496412039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45998.220496412039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45998.220496412039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45998.220496412039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45998.220496412039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45998.220496412039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45998.220496412039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45998.220496412039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45998.220496412039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45998.220496412039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45998.220496412039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45998.220496412039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45998.220496412039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45998.220496412039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45998.220496412039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45998.220496412039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45998.220496412039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45998.220496412039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45998.220496412039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45998.220496412039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45998.220496412039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45998.220496412039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45998.220496412039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45998.220496412039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45998.220496412039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45998.220496412039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45998.220496412039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45998.220496412039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45998.220496412039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45998.220496412039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45998.220496412039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45998.220496412039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45998.220496412039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45998.220496412039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45998.220496412039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45998.220496412039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45998.220496412039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45998.220496412039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45998.220496412039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45998.220496412039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45998.220496412039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45998.220496412039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45998.220496412039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45998.220496412039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45998.220496412039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45998.220496412039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45998.220496412039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45998.220496412039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45998.220496412039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45998.220496412039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45998.220496412039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45998.220496412039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45998.220496412039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45998.220496412039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45998.220496412039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45998.220496412039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45998.220496412039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45998.220496412039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45998.220496412039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45998.220496412039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45998.220496412039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45998.220496412039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45998.220496412039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45998.220496412039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45998.220496412039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45998.220496412039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45998.220496412039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45998.220496412039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45998.220496412039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45998.220496412039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45998.220496412039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45998.220496412039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45998.220496412039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45998.220496412039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45998.220496412039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45998.220496412039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45998.220496412039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45998.220496412039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45998.220496412039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45998.220496412039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45998.220496412039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45998.220496412039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45998.220496412039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45998.220496412039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45998.220496412039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45998.220496412039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45998.220496412039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45998.220496412039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45998.220496412039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45998.220496412039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45998.220496412039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45998.220496412039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45998.220496412039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45998.220496412039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45998.220496412039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45998.220496412039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45998.220496412039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45998.220496412039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45998.220496412039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45998.220496412039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45998.220496412039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45998.220496412039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45998.220496412039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45998.220496412039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45998.220496412039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45998.220496412039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45998.220496412039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45998.220496412039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45998.220496412039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45998.220496412039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45998.220496412039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45998.220496412039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45998.220496412039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45998.220496412039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45998.220496412039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45998.220496412039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45998.220496412039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45998.220496412039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45998.220496412039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45998.220496412039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45998.220496412039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45998.220496412039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45998.220496412039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45998.220496412039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45998.220496412039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45998.220496412039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45998.220496412039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45998.220496412039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45998.220496412039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45998.220496412039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45998.220496412039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45998.220496412039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45998.220496412039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45998.220496412039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45998.220496412039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45998.220496412039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45998.220496412039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45998.220496412039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45998.220496412039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45998.220496412039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45998.220496412039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45998.220496412039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45998.220496412039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45998.220496412039</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106.3884362268509</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39110</v>
      </c>
      <c r="F3" s="38">
        <v>45926.188877314817</v>
      </c>
      <c r="G3" s="102">
        <f t="shared" ref="G3" ca="1" si="0">IFERROR(NOW()-F3,"")</f>
        <v>72.031619097222574</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39110</v>
      </c>
      <c r="F4" s="104">
        <v>45948.661111111112</v>
      </c>
      <c r="G4" s="105">
        <f t="shared" ref="G4" ca="1" si="1">IFERROR(NOW()-F4,"")</f>
        <v>49.559385300926806</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16.847197800925642</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1.1130079861104605</v>
      </c>
      <c r="H6" s="38">
        <v>45997.093599537038</v>
      </c>
      <c r="I6" s="37" t="str">
        <f>IFERROR(VLOOKUP(D6,DB!A:F,6,0),"")</f>
        <v>SCECO</v>
      </c>
      <c r="J6" s="37" t="str">
        <f>IFERROR(VLOOKUP(D6,DB!A:G,7,0),"")</f>
        <v>In progress</v>
      </c>
      <c r="K6" s="37" t="s">
        <v>39137</v>
      </c>
      <c r="L6" s="37" t="str">
        <f>IFERROR(VLOOKUP(D6,DB!A:I,9,0),"")</f>
        <v>Latis</v>
      </c>
    </row>
    <row r="7" spans="1:13">
      <c r="A7" s="37"/>
      <c r="B7" s="159" t="str">
        <f>IFERROR(VLOOKUP(D7,DB!A:K,11,0),"")</f>
        <v/>
      </c>
      <c r="C7" s="37"/>
      <c r="D7" s="37"/>
      <c r="E7" s="37"/>
      <c r="F7" s="38"/>
      <c r="G7" s="131">
        <f ca="1">IFERROR(NOW()-F7,"")</f>
        <v>45998.220496412039</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45998.220496412039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45998.220496412039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45998.220496412039</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45998.220496412039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45998.220496412039</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45998.220496412039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45998.220496412039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45998.220496412039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45998.220496412039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45998.220496412039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45998.220496412039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45998.220496412039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45998.220496412039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45998.220496412039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45998.220496412039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45998.220496412039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45998.220496412039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45998.220496412039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45998.220496412039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45998.220496412039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45998.220496412039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45998.220496412039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45998.220496412039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45998.220496412039</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45998.220496412039</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45998.220496412039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45998.220496412039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45998.220496412039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45998.220496412039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45998.220496412039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45998.220496412039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45998.220496412039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45998.220496412039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45998.220496412039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45998.220496412039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45998.220496412039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45998.220496412039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45998.220496412039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45998.220496412039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45998.220496412039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45998.220496412039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45998.220496412039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45998.220496412039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45998.220496412039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45998.220496412039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45998.220496412039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45998.220496412039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45998.220496412039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45998.220496412039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45998.220496412039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45998.220496412039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45998.220496412039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45998.220496412039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45998.220496412039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45998.220496412039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45998.220496412039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45998.220496412039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45998.220496412039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45998.220496412039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45998.220496412039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45998.220496412039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45998.220496412039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45998.220496412039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45998.220496412039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45998.220496412039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45998.220496412039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45998.220496412039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45998.220496412039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45998.220496412039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45998.220496412039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45998.220496412039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45998.220496412039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45998.220496412039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45998.220496412039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45998.220496412039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45998.220496412039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45998.220496412039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45998.220496412039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45998.220496412039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45998.220496412039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45998.220496412039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45998.220496412039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45998.220496412039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45998.220496412039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45998.220496412039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45998.220496412039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45998.220496412039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45998.220496412039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45998.220496412039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45998.220496412039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45998.220496412039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45998.220496412039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45998.220496412039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45998.220496412039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45998.220496412039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45998.220496412039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45998.220496412039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45998.220496412039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45998.220496412039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45998.220496412039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45998.220496412039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45998.220496412039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45998.220496412039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45998.220496412039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45998.220496412039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45998.220496412039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45998.220496412039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45998.220496412039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45998.220496412039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45998.220496412039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45998.220496412039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45998.220496412039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45998.220496412039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45998.220496412039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45998.220496412039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45998.220496412039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45998.220496412039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45998.220496412039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45998.220496412039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45998.220496412039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45998.220496412039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45998.220496412039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45998.220496412039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45998.220496412039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45998.220496412039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45998.220496412039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45998.220496412039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45998.220496412039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45998.220496412039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45998.220496412039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45998.220496412039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45998.220496412039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45998.220496412039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45998.220496412039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45998.220496412039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45998.220496412039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45998.220496412039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45998.220496412039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45998.220496412039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45998.220496412039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45998.220496412039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45998.220496412039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45998.220496412039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45998.220496412039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45998.220496412039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45998.220496412039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45998.220496412039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45998.220496412039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45998.220496412039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45998.220496412039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45998.220496412039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45998.220496412039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45998.220496412039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45998.220496412039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45998.220496412039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45998.220496412039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45998.220496412039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45998.220496412039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45998.220496412039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45998.220496412039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45998.220496412039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45998.220496412039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45998.220496412039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45998.220496412039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45998.220496412039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45998.220496412039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45998.220496412039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45998.220496412039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45998.220496412039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45998.220496412039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45998.220496412039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45998.220496412039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45998.220496412039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45998.220496412039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45998.220496412039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45998.220496412039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45998.220496412039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45998.220496412039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45998.220496412039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45998.220496412039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45998.220496412039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45998.220496412039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45998.220496412039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45998.220496412039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45998.220496412039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45998.220496412039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45998.220496412039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45998.220496412039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45998.220496412039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45998.220496412039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45998.220496412039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45998.220496412039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45998.220496412039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45998.220496412039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45998.220496412039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45998.220496412039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45998.220496412039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45998.220496412039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45998.220496412039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45998.220496412039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45998.220496412039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45998.220496412039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45998.220496412039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45998.220496412039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45998.220496412039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45998.220496412039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45998.220496412039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45998.220496412039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45998.220496412039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45998.220496412039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45998.220496412039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45998.220496412039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45998.220496412039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45998.220496412039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45998.220496412039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45998.220496412039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45998.220496412039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45998.220496412039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45998.220496412039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45998.220496412039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45998.220496412039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45998.220496412039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45998.220496412039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45998.220496412039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45998.220496412039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45998.220496412039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45998.220496412039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45998.220496412039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45998.220496412039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45998.220496412039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45998.220496412039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45998.220496412039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45998.220496412039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45998.220496412039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45998.220496412039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45998.220496412039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45998.220496412039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45998.220496412039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45998.220496412039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45998.220496412039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45998.220496412039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45998.220496412039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45998.220496412039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45998.220496412039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45998.220496412039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45998.220496412039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45998.220496412039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45998.220496412039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45998.220496412039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45998.220496412039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45998.220496412039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45998.220496412039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45998.220496412039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45998.220496412039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45998.220496412039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45998.220496412039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45998.220496412039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45998.220496412039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45998.220496412039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45998.220496412039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45998.220496412039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45998.220496412039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45998.220496412039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45998.220496412039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45998.220496412039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45998.220496412039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45998.220496412039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45998.220496412039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45998.220496412039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45998.220496412039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45998.220496412039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45998.220496412039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45998.220496412039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45998.220496412039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45998.220496412039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45998.220496412039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45998.220496412039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45998.220496412039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45998.220496412039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45998.220496412039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45998.220496412039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45998.220496412039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45998.220496412039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45998.220496412039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45998.220496412039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45998.220496412039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45998.220496412039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45998.220496412039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45998.220496412039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45998.220496412039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45998.220496412039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45998.220496412039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45998.220496412039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45998.220496412039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45998.220496412039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45998.220496412039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45998.220496412039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45998.220496412039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45998.220496412039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45998.220496412039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45998.220496412039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45998.220496412039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45998.220496412039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45998.220496412039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45998.220496412039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45998.220496412039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45998.220496412039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45998.220496412039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45998.220496412039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45998.220496412039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45998.220496412039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45998.220496412039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45998.220496412039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45998.220496412039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45998.220496412039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45998.220496412039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45998.220496412039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45998.220496412039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45998.220496412039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45998.220496412039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45998.220496412039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45998.220496412039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45998.220496412039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45998.220496412039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45998.220496412039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45998.220496412039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45998.220496412039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45998.220496412039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45998.220496412039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45998.220496412039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45998.220496412039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45998.220496412039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45998.220496412039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45998.220496412039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45998.220496412039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45998.220496412039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45998.220496412039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45998.220496412039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45998.220496412039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45998.220496412039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45998.220496412039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45998.220496412039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45998.220496412039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45998.220496412039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45998.220496412039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45998.220496412039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45998.220496412039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45998.220496412039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45998.220496412039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45998.220496412039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45998.220496412039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45998.220496412039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45998.220496412039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45998.220496412039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45998.220496412039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45998.220496412039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45998.220496412039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45998.220496412039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45998.220496412039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45998.220496412039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45998.220496412039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45998.220496412039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45998.220496412039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45998.220496412039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45998.220496412039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45998.220496412039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45998.220496412039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45998.220496412039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45998.220496412039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45998.220496412039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45998.220496412039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45998.220496412039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45998.220496412039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45998.220496412039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45998.220496412039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45998.220496412039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45998.220496412039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45998.220496412039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45998.220496412039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45998.220496412039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45998.220496412039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45998.220496412039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45998.220496412039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45998.220496412039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45998.220496412039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45998.220496412039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45998.220496412039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45998.220496412039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45998.220496412039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45998.220496412039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45998.220496412039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45998.220496412039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45998.220496412039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45998.220496412039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45998.220496412039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45998.220496412039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45998.220496412039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45998.220496412039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45998.220496412039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45998.220496412039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45998.220496412039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45998.220496412039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45998.220496412039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45998.220496412039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45998.220496412039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45998.220496412039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45998.220496412039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45998.220496412039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45998.220496412039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45998.220496412039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45998.220496412039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45998.220496412039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45998.220496412039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45998.220496412039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45998.220496412039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45998.220496412039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45998.220496412039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45998.220496412039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45998.220496412039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45998.220496412039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45998.220496412039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45998.220496412039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45998.220496412039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45998.220496412039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45998.220496412039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